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ychenne\Dropbox\2020 - Paper E&amp;E\Writing\Paper1\Revisions 2\"/>
    </mc:Choice>
  </mc:AlternateContent>
  <bookViews>
    <workbookView xWindow="40320" yWindow="6060" windowWidth="23004" windowHeight="15540"/>
  </bookViews>
  <sheets>
    <sheet name="Table1" sheetId="5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46" i="5" l="1"/>
  <c r="O36" i="5"/>
  <c r="N29" i="5"/>
  <c r="O4" i="5"/>
  <c r="O3" i="5"/>
</calcChain>
</file>

<file path=xl/sharedStrings.xml><?xml version="1.0" encoding="utf-8"?>
<sst xmlns="http://schemas.openxmlformats.org/spreadsheetml/2006/main" count="845" uniqueCount="391">
  <si>
    <t>Eruption ID</t>
  </si>
  <si>
    <t>Volcano</t>
  </si>
  <si>
    <t>Country</t>
  </si>
  <si>
    <t>Date/ Deposit Name</t>
  </si>
  <si>
    <t>PDCs</t>
  </si>
  <si>
    <t>Minoan</t>
  </si>
  <si>
    <t>Santorini</t>
  </si>
  <si>
    <t>Greece</t>
  </si>
  <si>
    <t xml:space="preserve"> 3.5 ka Minoan</t>
  </si>
  <si>
    <t>N</t>
  </si>
  <si>
    <t>Y</t>
  </si>
  <si>
    <t>GlacierPeak</t>
  </si>
  <si>
    <t>Glacier Peak</t>
  </si>
  <si>
    <t>USA</t>
  </si>
  <si>
    <t>11.2 ka Chiwawa ash (Layer B)</t>
  </si>
  <si>
    <t>Mazama</t>
  </si>
  <si>
    <t>Crater Lake</t>
  </si>
  <si>
    <t>7.7 ka Mazama</t>
  </si>
  <si>
    <t>MSH_Yn</t>
  </si>
  <si>
    <t>Mount St. Helens</t>
  </si>
  <si>
    <t>3.5 ka Yn</t>
  </si>
  <si>
    <t>Campanian</t>
  </si>
  <si>
    <t>Campi Flegrei</t>
  </si>
  <si>
    <t>Italy</t>
  </si>
  <si>
    <t>Campanian Plinian fall</t>
  </si>
  <si>
    <t>Rungwe</t>
  </si>
  <si>
    <t>Tanzania</t>
  </si>
  <si>
    <t>4ka Rungwe Pumice</t>
  </si>
  <si>
    <t>Cotopaxi_L3</t>
  </si>
  <si>
    <t>Cotopaxi</t>
  </si>
  <si>
    <t>Ecuador</t>
  </si>
  <si>
    <t>Layer 3</t>
  </si>
  <si>
    <t>Cotopaxi_L5</t>
  </si>
  <si>
    <t>Layer 5</t>
  </si>
  <si>
    <t>Tambora</t>
  </si>
  <si>
    <t>Indonesia</t>
  </si>
  <si>
    <t>1815 Total Fallout</t>
  </si>
  <si>
    <t>Hekla_1104</t>
  </si>
  <si>
    <t>Hekla</t>
  </si>
  <si>
    <t>Iceland</t>
  </si>
  <si>
    <t>Hekla_1300</t>
  </si>
  <si>
    <t>1300D (opening phase)</t>
  </si>
  <si>
    <t>Huaynaputina</t>
  </si>
  <si>
    <t>Peru</t>
  </si>
  <si>
    <t>1600 stage-1 plinian fall deposit</t>
  </si>
  <si>
    <t>Hekla_1693</t>
  </si>
  <si>
    <t>Hekla_1766</t>
  </si>
  <si>
    <t>Hekla_1845</t>
  </si>
  <si>
    <t>Quizapu</t>
  </si>
  <si>
    <t>Chile</t>
  </si>
  <si>
    <t>10-11 April 1932</t>
  </si>
  <si>
    <t>Hekla_1947</t>
  </si>
  <si>
    <t>Fuego</t>
  </si>
  <si>
    <t>Guatemala</t>
  </si>
  <si>
    <t>14 October 1974</t>
  </si>
  <si>
    <t>MSH_1980</t>
  </si>
  <si>
    <t>18 May 1980</t>
  </si>
  <si>
    <t>ElChichon</t>
  </si>
  <si>
    <t>El Chichon</t>
  </si>
  <si>
    <t>Mexico</t>
  </si>
  <si>
    <t>4 April 1982 (B+C)</t>
  </si>
  <si>
    <t>Pinatubo</t>
  </si>
  <si>
    <t>Phillipines</t>
  </si>
  <si>
    <t>15 June 1991</t>
  </si>
  <si>
    <t>Hekla_1991</t>
  </si>
  <si>
    <t>17-18 January 1991 (opening phase)</t>
  </si>
  <si>
    <t>Hudson</t>
  </si>
  <si>
    <t>Cerro Hudson</t>
  </si>
  <si>
    <t>12-15 August 1991</t>
  </si>
  <si>
    <t>Spurr_Aug</t>
  </si>
  <si>
    <t>Mount Spurr</t>
  </si>
  <si>
    <t>Alaska</t>
  </si>
  <si>
    <t>18 August 1992</t>
  </si>
  <si>
    <t>Spurr_Sept</t>
  </si>
  <si>
    <t>16-17 September 1992</t>
  </si>
  <si>
    <t>Ruapehu</t>
  </si>
  <si>
    <t>New Zealand</t>
  </si>
  <si>
    <t xml:space="preserve"> 17 June 1996</t>
  </si>
  <si>
    <t>Montserrat</t>
  </si>
  <si>
    <t>Soufriere Hills</t>
  </si>
  <si>
    <t>26 September 1997</t>
  </si>
  <si>
    <t>Tungurahua</t>
  </si>
  <si>
    <t>16 August 2006</t>
  </si>
  <si>
    <t>Chaiten</t>
  </si>
  <si>
    <t>6 May 2008</t>
  </si>
  <si>
    <t>Askja_D</t>
  </si>
  <si>
    <t>Askja</t>
  </si>
  <si>
    <t>28-29 March 1875 Layer D</t>
  </si>
  <si>
    <t>Aso_2003</t>
  </si>
  <si>
    <t>Aso</t>
  </si>
  <si>
    <t>Japan</t>
  </si>
  <si>
    <t>10 July 2003</t>
  </si>
  <si>
    <t>Aso_2004</t>
  </si>
  <si>
    <t xml:space="preserve">Aso </t>
  </si>
  <si>
    <t>14 January 2004</t>
  </si>
  <si>
    <t>Kirishima</t>
  </si>
  <si>
    <t>26-27 January 2011 (unit 2)</t>
  </si>
  <si>
    <t>Taupo</t>
  </si>
  <si>
    <t>186AD</t>
  </si>
  <si>
    <t>Heimaey</t>
  </si>
  <si>
    <t>Heimaey *</t>
  </si>
  <si>
    <t>1 Feb 1973 Scoria fall II</t>
  </si>
  <si>
    <t>Askja_C1</t>
  </si>
  <si>
    <t xml:space="preserve">Askja </t>
  </si>
  <si>
    <t>28-29 March 1875 Layer C1</t>
  </si>
  <si>
    <t>Askja_B</t>
  </si>
  <si>
    <t>28-29 March 1875 Layer B</t>
  </si>
  <si>
    <t>Krafla</t>
  </si>
  <si>
    <t>Hverfjall_phreato</t>
  </si>
  <si>
    <t>2500 BP Hverfjall Fires Phreatomag</t>
  </si>
  <si>
    <t>Grimsvotn</t>
  </si>
  <si>
    <t xml:space="preserve">Grimsvotn </t>
  </si>
  <si>
    <t>21-22 May 2011</t>
  </si>
  <si>
    <t xml:space="preserve">Kelud </t>
  </si>
  <si>
    <t>13 February 2014</t>
  </si>
  <si>
    <t>Etna_Jan2011</t>
  </si>
  <si>
    <t>12-13 January 2011</t>
  </si>
  <si>
    <t>Etna_18-19May2016</t>
  </si>
  <si>
    <t>18-19 May 2016</t>
  </si>
  <si>
    <t>Etna_21May2016</t>
  </si>
  <si>
    <t>21 May 2016</t>
  </si>
  <si>
    <t>Etna_27Oct2002</t>
  </si>
  <si>
    <t>27 October 2002</t>
  </si>
  <si>
    <t>Etna_28Oct2002</t>
  </si>
  <si>
    <t>28 October 2002</t>
  </si>
  <si>
    <t>Etna_31Oct_2002</t>
  </si>
  <si>
    <t>31 October 2002</t>
  </si>
  <si>
    <t>Etna_4Nov2002</t>
  </si>
  <si>
    <t>4 November 2002</t>
  </si>
  <si>
    <t>Etna_July2001</t>
  </si>
  <si>
    <t>Etna</t>
  </si>
  <si>
    <t>July 2001</t>
  </si>
  <si>
    <t>Pululagua</t>
  </si>
  <si>
    <t>2450 BP - BF2 layer</t>
  </si>
  <si>
    <t>Kelud</t>
  </si>
  <si>
    <t>NA</t>
  </si>
  <si>
    <t>Eldgja</t>
  </si>
  <si>
    <t>Reykjanes</t>
  </si>
  <si>
    <t>CE1226-medieval_tephra</t>
  </si>
  <si>
    <t>Unit 7 (magmatic)</t>
  </si>
  <si>
    <t>Eyja_14-16April</t>
  </si>
  <si>
    <t>Eyja_4May</t>
  </si>
  <si>
    <t>Eyja_5May</t>
  </si>
  <si>
    <t>Eyja_6May</t>
  </si>
  <si>
    <t>Eyja_7May</t>
  </si>
  <si>
    <t>Eyjafjallajökull</t>
  </si>
  <si>
    <t>14-16 April 2010</t>
  </si>
  <si>
    <t>4 May 2010</t>
  </si>
  <si>
    <t>5 May 2010</t>
  </si>
  <si>
    <t>6 May 2010</t>
  </si>
  <si>
    <t>7 May 2010</t>
  </si>
  <si>
    <t>Plume Height Ref</t>
  </si>
  <si>
    <t>Max Plume Height (km above the vent)</t>
  </si>
  <si>
    <t>Mid Magnitude</t>
  </si>
  <si>
    <t>Magnitude Reference</t>
  </si>
  <si>
    <t>Mid Bulk volume (m3)</t>
  </si>
  <si>
    <t>Deposit Density (kg/m3)</t>
  </si>
  <si>
    <t>Mid Mass (kg)</t>
  </si>
  <si>
    <t>Deposit category</t>
  </si>
  <si>
    <t>Bimodal</t>
  </si>
  <si>
    <t>Unimodal</t>
  </si>
  <si>
    <t>No. points</t>
  </si>
  <si>
    <t>Min Dist km</t>
  </si>
  <si>
    <t>Max Dist km</t>
  </si>
  <si>
    <t>Deconvolution method</t>
  </si>
  <si>
    <t>sieve to 63 µm</t>
  </si>
  <si>
    <t>Massive</t>
  </si>
  <si>
    <t>Stratified</t>
  </si>
  <si>
    <t>sieve to 63 µm - mostly proximal data</t>
  </si>
  <si>
    <t>Laser diffraction Malvern Mastersizer</t>
  </si>
  <si>
    <t>SFT</t>
  </si>
  <si>
    <t>DECOLOG</t>
  </si>
  <si>
    <t>Laser diffraction</t>
  </si>
  <si>
    <t>sediGraph</t>
  </si>
  <si>
    <t>Sieving</t>
  </si>
  <si>
    <t>Not Stated</t>
  </si>
  <si>
    <t>Sieving and camsizer</t>
  </si>
  <si>
    <t>laser diffraction  + laser absorptio in a dry suspension (Gislason)</t>
  </si>
  <si>
    <t>Coulter counter + laser diffraction</t>
  </si>
  <si>
    <t>Electrosensing zone method (Elzone Celloscope)</t>
  </si>
  <si>
    <t>Not stated. Probably by hand</t>
  </si>
  <si>
    <t>Sieving + laser absorption in a dry dispersion</t>
  </si>
  <si>
    <t>SediGraph 5120 X-ray particle analyzer</t>
  </si>
  <si>
    <t>Microscope</t>
  </si>
  <si>
    <t>Beckmann Coulter LS230</t>
  </si>
  <si>
    <t>Pipette method</t>
  </si>
  <si>
    <t>DECOLOG LogNormal</t>
  </si>
  <si>
    <t>Sieving + laser diffraction Malvern Mastersizer</t>
  </si>
  <si>
    <t>Not stated</t>
  </si>
  <si>
    <t>Sieving to 5phi</t>
  </si>
  <si>
    <t>Stratified (subtle)</t>
  </si>
  <si>
    <t>Sieving+electrosensing zone method</t>
  </si>
  <si>
    <t>Stratified then Massive</t>
  </si>
  <si>
    <t>wet-sieving and pipetting + Galai CIS-100 laster particle sizer</t>
  </si>
  <si>
    <t>Sieve and mastersizer</t>
  </si>
  <si>
    <t>LOGN2D + DECOLOG</t>
  </si>
  <si>
    <t xml:space="preserve">Stratified according to Houghton et al, 2014 </t>
  </si>
  <si>
    <t>LOGN2D</t>
  </si>
  <si>
    <t>Grainsize measurement method</t>
  </si>
  <si>
    <t>Deposit facies</t>
  </si>
  <si>
    <t>Adams, N. K., de Silva, S. L., Self, S., Salas, G., Schubring, S., Permenter, J. L., and Arbesman, K., 2001, The physical volcanology of the 1600 eruption of Huaynaputina, southern Peru: Bulletin of Volcanology, v. 62, no. 8, p. 493-518.</t>
  </si>
  <si>
    <t>Alfano, F., Bonadonna, C., Watt, S., Connor, C., Volentik, A., and Pyle, D. M., 2016, Reconstruction of total grain size distribution of the climactic phase of a long-lasting eruption: the example of the 2008–2013 Chaitén eruption: Bulletin of Volcanology, v. 78, no. 7, p. 46.</t>
  </si>
  <si>
    <t>Andronico, D., Scollo, S., Caruso, S., and Cristaldi, A., 2008, The 2002–03 Etna explosive activity: Tephra dispersal and features of the deposits: Journal of Geophysical Research: Solid Earth, v. 113, no. B4, p. n/a-n/a.</t>
  </si>
  <si>
    <t>Andronico, D., Scollo, S., Cristaldi, A., and Lo Castro, M. D., 2014, Representivity of incompletely sampled fall deposits in estimating eruption source parameters: a test using the 12–13 January 2011 lava fountain deposit from Mt. Etna volcano, Italy: Bulletin of Volcanology, v. 76, no. 10, p. 861.</t>
  </si>
  <si>
    <t>Biass, S., and Bonadonna, C., 2011, A quantitative uncertainty assessment of eruptive parameters derived from tephra deposits: the example of two large eruptions of Cotopaxi volcano, Ecuador: Bulletin of Volcanology, v. 73, no. 1, p. 73-90.</t>
  </si>
  <si>
    <t>Bonadonna, C., and Costa, A., 2012, Estimating the volume of tephra deposits: A new simple strategy: Geology, v. 40, no. 5, p. 415-418.</t>
  </si>
  <si>
    <t>Bonadonna, C., Genco, R., Gouhier, M., Pistolesi, M., Cioni, R., Alfano, F., Hoskuldsson, A., and Ripepe, M., 2011, Tephra sedimentation during the 2010 Eyjafjallajökull eruption (Iceland) from deposit, radar, and satellite observations: Journal of Geophysical Research: Solid Earth, v. 116, no. B12, p. B12202.</t>
  </si>
  <si>
    <t>Bonadonna, C., and Houghton, B. F., 2005, Total grain-size distribution and volume of tephra-fall deposits: Bulletin of Volcanology, v. 67, no. 5, p. 441-456.</t>
  </si>
  <si>
    <t>Bonadonna, C., Mayberry, G. C., Calder, E. S., Sparks, R. S. J., Choux, C., Jackson, P., Lejeune, A. M., Loughlin, S. C., Norton, G. E., Rose, W. I., Ryan, G., and Young, S. R., 2002, Tephra fallout in the eruption of Soufriere Hills Volcano, Montserrat: Geological Society, London, Memoirs, v. 21, no. 1, p. 483-516.</t>
  </si>
  <si>
    <t>Bond, A., and Sparks, R. S. J., 1976, The Minoan eruption of Santorini, Greece: Journal of the geological society of London, v. 132, p. 1-16.</t>
  </si>
  <si>
    <t>Brazier, S., Sparks, R. S. J., Carey, S. N., Sigurdsson, H., and Westgate, J. A., 1983, Bimodal grain size distribution and secondary thickening in air-fall ash layers: Nature, v. 301, p. 115-119.</t>
  </si>
  <si>
    <t>Buckland, H. M., Cashman, K. V., Engwell, S. L., and Rust, A. C., 2020, Sources of uncertainty in the Mazama isopachs and the implications for interpreting distal tephra deposits from large magnitude eruptions: Bulletin of Volcanology, v. 82, no. 3, p. 23.</t>
  </si>
  <si>
    <t>Carey, R. J., Houghton, B. F., and Thordarson, T., 2010, Tephra dispersal and eruption dynamics of wet and dry phases of the 1875 eruption of Askja Volcano, Iceland: Bulletin of Volcanology, v. 72, no. 3, p. 259-278.</t>
  </si>
  <si>
    <t>Carey, S., and Sigurdsson, H., 1986, The 1982 eruptions of El Chichon volcano, Mexico (2): Observations and numerical modelling of tephra-fall distribution: Bulletin of Volcanology, v. 48, p. 127-141.</t>
  </si>
  <si>
    <t>Carey, S., Sigurdsson, H., Gardner, J. E., and Criswell, C. W., 1990, Variations in column height and magma discharge during the May 18, 1980 eruption of Mount St Helens: Journal of Volcanology and Geothermal Research, v. 43, p. 99-112.</t>
  </si>
  <si>
    <t>Carn, S. A., Pallister, J. S., Lara, L., Ewert, J. W., Watt, S., Prata, A. J., Thomas, R. J., and Villarosa, G., 2009, The Unexpected Awakening of Chaitén Volcano, Chile: Eos, Transactions American Geophysical Union, v. 90, no. 24, p. 205-206.</t>
  </si>
  <si>
    <t>Dellino, P., Gudmundsson, M. T., Larsen, G., Mele, D., Stevenson, J. A., Thordarson, T., and Zimanowski, B., 2012, Ash from the Eyjafjallajökull eruption (Iceland): Fragmentation processes and aerodynamic behavior: Journal of Geophysical Research: Solid Earth, v. 117, no. B9, p. n/a-n/a.</t>
  </si>
  <si>
    <t>Durant, A. J., Rose, W. I., Sarna-Wojcicki, A. M., Carey, S., and Volentik, A. C. M., 2009, Hydrometeor-enhanced tephra sedimentation: Constraints from the 18 May 1980 eruption of Mount St. Helens: Journal of Geophysical Research, v. 114, no. B3.</t>
  </si>
  <si>
    <t>Edwards, M. J., Pioli, L., Andronico, D., Scollo, S., Ferrari, F., and Cristaldi, A., 2018, Shallow factors controlling the explosivity of basaltic magmas: The 17–25 May 2016 eruption of Etna Volcano (Italy): Journal of Volcanology and Geothermal Research, v. 357, p. 425-436.</t>
  </si>
  <si>
    <t>Engwell, S. L., Sparks, R. S. J., and Carey, S., 2014, Physical characteristics of tephra layers in the deep sea realm: the Campanian Ignimbrite eruption: Geological Society, London, Special Publications.</t>
  </si>
  <si>
    <t>Eychenne, J., Cashman, K. V., Rust, A. C., and Durant, A., 2015a, Impact of the lateral blast on the spatial pattern and grain size characteristics of the May 18, 1980 Mount St. Helens fallout deposit: Journal of Geophysical Research, v. 120, p. 6018-6038.</t>
  </si>
  <si>
    <t>Eychenne, J., Houghton, B., Swanson, D., Carey, R., and Swavely, L., 2015b, Dynamics of an open basaltic magma system: the 2008 activity of the Halemaʻumaʻu Overlook vent, Kīlauea Caldera: Earth and Planetary Science Letters, v. 409, p. 19-60.</t>
  </si>
  <si>
    <t>Eychenne, J., Le Pennec, J.-L., Ramón, P., and Yepes, H., 2013, Dynamics of explosive paroxysms at open-vent andesitic systems: High-resolution mass distribution analyses of the 2006 Tungurahua fall deposit (Ecuador): Earth and Planetary Science Letters, v. 361, p. 343-355.</t>
  </si>
  <si>
    <t>Eychenne, J., Le Pennec, J.-L., Troncoso, L., Gouhier, M., and Nedelec, J.-M., 2012, Causes and consequences of bimodal grain-size distribution of tephra fall deposited during the August 2006 Tungurahua eruption (Ecuador): Bulletin of Volcanology, v. 74, no. 1, p. 187-205.</t>
  </si>
  <si>
    <t>Eychenne, J., Rust, A. C., Cashman, K. V., and Wobrock, W., 2017, Distal Enhanced Sedimentation From Volcanic Plumes: Insights From the Secondary Mass Maxima in the 1992 Mount Spurr Fallout Deposits: Journal of Geophysical Research: Solid Earth, v. 122, no. 10, p. 7679-7697.</t>
  </si>
  <si>
    <t>Fontijn, K., Ernst, G. G. J., Bonadonna, C., Elburg, M. A., Mbede, E., and Jacobs, P., 2011, The ~4-ka Rungwe Pumice (South-Western Tanzania): a wind-still Plinian eruption: Bulletin of Volcanology, v. 73, no. 9, p. 1353-1368.</t>
  </si>
  <si>
    <t>Gardner, J. E., Carey, S., and Sigurdsson, H., 1998, Plinian eruptions at Glacier Peak and Newberry volcanoes, United States: Implications for volcanic hazards in the Cascade Range: GSA Bulletin, v. 110, no. 2, p. 173-187.</t>
  </si>
  <si>
    <t>Gislason, S. R., Alfredsson, H. A., Eiriksdottir, E. S., Hassenkam, T., and Stipp, S. L. S., 2011a, Volcanic ash from the 2010 Eyjafjallajökull eruption: Applied Geochemistry, v. 26, p. S188-S190.</t>
  </si>
  <si>
    <t>Gislason, S. R., Hassenkam, T., Nedel, S., Bovet, N., Eiriksdottir, E. S., Alfredsson, H. A., Hem, C. P., Balogh, Z. I., Dideriksen, K., Oskarsson, N., Sigfusson, B., Larsen, G., and Stipp, S. L. S., 2011b, Characterization of Eyjafjallajökull volcanic ash particles and a protocol for rapid risk assessment: Proceedings of the National Academy of Sciences, v. 108, no. 18, p. 7307-7312.</t>
  </si>
  <si>
    <t>Gudmundsson, A., Oskarsson, N., Gronvold, K., Saemundsson, K., Sigurdsson, O., Stefansson, R., Gislason, S. R., Einarsson, P., Brandsdottir, B., Larsen, G., Johannesson, H., and Thordarson, T., 1992, The 1991 eruption of Hekla, Iceland: Bulletin of Volcanology, v. 54, no. 3, p. 238-246.</t>
  </si>
  <si>
    <t>Gudmundsson, M. T., Thordarson, T., Höskuldsson, Á., Larsen, G., Björnsson, H., Prata, F. J., Oddsson, B., Magnússon, E., Högnadóttir, T., Petersen, G. N., Hayward, C. L., Stevenson, J. A., and Jónsdóttir, I., 2012, Ash generation and distribution from the April-May 2010 eruption of Eyjafjallajökull, Iceland, v. 2, p. 572.</t>
  </si>
  <si>
    <t>Gudnason, J., Thordarson, T., Houghton, B. F., and Larsen, G., 2017, The opening subplinian phase of the Hekla 1991 eruption: properties of the tephra fall deposit: Bulletin of Volcanology, v. 79, no. 5, p. 34.</t>
  </si>
  <si>
    <t>Hildreth, W., and Drake, R. E., 1992, Volcan Quizapu, Chilean Andes: Bull Volcanol, v. 54, p. 63-125.</t>
  </si>
  <si>
    <t>Holasek, R. E., Self, S., and Woods, A. W., 1996, Satellite observations and interpretation of the 1991 Mount Pinatubo eruption plumes: Journal of Geophysical Research: Solid Earth, v. 101, no. B12, p. 27635-27655.</t>
  </si>
  <si>
    <t>Houghton, B. F., Carey, R. J., and Rosenberg, M. D., 2014, The 1800a Taupo eruption: “III wind” blows the ultraplinian type event down to Plinian: Geology, v. 42, no. 5, p. 459-461.</t>
  </si>
  <si>
    <t>Hreinsdóttir, S., Sigmundsson, F., Roberts, M. J., Björnsson, H., Grapenthin, R., Arason, P., Árnadóttir, T., Hólmjárn, J., Geirsson, H., Bennett, R. A., Gudmundsson, M. T., Oddsson, B., Ófeigsson, B. G., Villemin, T., Jónsson, T., Sturkell, E., Höskuldsson, Á., Larsen, G., Thordarson, T., and Óladóttir, B. A., 2014, Volcanic plume height correlated with magma-pressure change at Grímsvötn Volcano, Iceland: Nature Geoscience, v. 7, no. 3, p. 214-218.</t>
  </si>
  <si>
    <t>Janebo, M. H., Houghton, B. F., Thordarson, T., Bonadonna, C., and Carey, R. J., 2018, Total grain-size distribution of four subplinian–Plinian tephras from Hekla volcano, Iceland: Implications for sedimentation dynamics and eruption source parameters: Journal of Volcanology and Geothermal Research, v. 357, p. 25-38.</t>
  </si>
  <si>
    <t>Janebo, M. H., Thordarson, T., Houghton, B. F., Bonadonna, C., Larsen, G., and Carey, R. J., 2016, Dispersal of key subplinian–Plinian tephras from Hekla volcano, Iceland: implications for eruption source parameters: Bulletin of Volcanology, v. 78, no. 10, p. 66.</t>
  </si>
  <si>
    <t>Johnston, E., 2014, Tephra dispersal and volume of the Bronze age eruption of Santorini [PhD: University of Bristol, 405 p.</t>
  </si>
  <si>
    <t>Kandlbauer, J., Carey, S. N., and Sparks, R. S. J., 2013, The 1815 Tambora ash fall: implications for transport and deposition of distal ash on land and in the deep sea: Bulletin of Volcanology, v. 75, no. 4, p. 1-11.</t>
  </si>
  <si>
    <t>Kandlbauer, J., and Sparks, R. S. J., 2014, New estimates of the 1815 Tambora eruption volume: Journal of Volcanology and Geothermal Research, v. 286, p. 93-100.</t>
  </si>
  <si>
    <t>Kratzmann, D. J., Carey, S. N., Fero, J., Scasso, R. A., and Naranjo, J.-A., 2010, Simulations of tephra dispersal from the 1991 explosive eruptions of Hudson volcano, Chile: Journal of Volcanology and Geothermal Research, v. 190, no. 3–4, p. 337-352.</t>
  </si>
  <si>
    <t>Liu, E. J., Cashman, K. V., Rust, A. C., and Gislason, S. R., 2015, The role of bubbles in generating fine ash during hydromagmatic eruptions: Geology, v. 43, no. 3, p. 239-242.</t>
  </si>
  <si>
    <t>Liu, E. J., Cashman, K. V., Rust, A. C., and Höskuldsson, A., 2017, Contrasting mechanisms of magma fragmentation during coeval magmatic and hydromagmatic activity: the Hverfjall Fires fissure eruption, Iceland: Bulletin of Volcanology, v. 79, no. 10, p. 68.</t>
  </si>
  <si>
    <t>Maeno, F., Nakada, S., Yoshimoto, M., Shimano, T., Hokanishi, N., Zaennudin, A., and Iguchi, M., 2019, A sequence of a plinian eruption preceded by dome destruction at Kelud volcano, Indonesia, on February 13, 2014, revealed from tephra fallout and pyroclastic density current deposits: Journal of Volcanology and Geothermal Research, v. 382, p. 24-41.</t>
  </si>
  <si>
    <t>Magnúsdóttir, A. O., 2015, Characteristics of the CE 1226 Medieval tephra layer from the Reykjanes volcanic system [Master: University of Iceland.</t>
  </si>
  <si>
    <t>McGimsey, R. G., Neal, C. A., and Riley, C. M., 2001, Areal distribution, thickness, mass, volume and grainsize of tephra-fall deposits from the 1992 eruptions of Creater Peak vent, Mt. Spurr Volcano, Alaska: U.S. Geological Survey Open-File Report, v. 01-370.</t>
  </si>
  <si>
    <t>Miyabuchi, Y., Hanada, D., Niimi, H., and Kobayashi, T., 2013, Stratigraphy, grain-size and component characteristics of the 2011 Shinmoedake eruption deposits, Kirishima Volcano, Japan: Journal of Volcanology and Geothermal Research, v. 258, p. 31-46.</t>
  </si>
  <si>
    <t>Miyabuchi, Y., Ikebe, S.-i., and Watanabe, K., 2008, Geological constraints on the 2003–2005 ash emissions from the Nakadake crater lake, Aso Volcano, Japan: Journal of Volcanology and Geothermal Research, v. 178, no. 2, p. 169-183.</t>
  </si>
  <si>
    <t>Moreland, W., 2017, Explosive activity in flood lava eruptions: A case study of the 10th century eldgjá eruption: Iceland (Ph. D. Thesis), University of Iceland.</t>
  </si>
  <si>
    <t>Olsson, J., Stipp, S. L. S., Dalby, K. N., and Gislason, S. R., 2013, Rapid release of metal salts and nutrients from the 2011 Grímsvötn, Iceland volcanic ash: Geochimica et Cosmochimica Acta, v. 123, p. 134-149.</t>
  </si>
  <si>
    <t>Perrotta, A., and Scarpati, C., 2003, Volume partition between the plinian and co-ignimbrite air fall deposits of the Campanian Ignimbrite eruption: Mineralogy and Petrology, v. 79, no. 1, p. 67-78.</t>
  </si>
  <si>
    <t>Petersen, G. N., Bjornsson, H., and Arason, P., 2012a, The impact of the atmosphere on the Eyjafjallajökull 2010 eruption plume: Journal of Geophysical Research: Atmospheres, v. 117, no. D20.</t>
  </si>
  <si>
    <t>Petersen, G. N., Bjornsson, H., Arason, P., and von Löwis, S., 2012b, Two weather radar time series of the altitude of the volcanic plume during the May 2011 eruption of Grímsvötn, Iceland: Earth Syst. Sci. Data, v. 4, no. 1, p. 121-127.</t>
  </si>
  <si>
    <t>Prata, A. J., and Grant, I. F., 2001, Retrieval of microphysical and morphological properties of volcanic ash plumes from satellite data: Application to Mt Ruapehu, New Zealand: Quarterly Journal of the Royal Meteorological Society, v. 127, no. 576, p. 2153-2179.</t>
  </si>
  <si>
    <t>Prival, J. M., Thouret, J. C., Japura, S., Gurioli, L., Bonadonna, C., Mariño, J., and Cueva, K., 2019, New insights into eruption source parameters of the 1600 CE Huaynaputina Plinian eruption, Peru: Bulletin of Volcanology, v. 82, no. 1, p. 7.</t>
  </si>
  <si>
    <t>Pyle, D. M., 1989, The thickness, volume and grainsize of tephra fall deposits: Bulletin of Volcanology, v. 51, p. 1-15.</t>
  </si>
  <si>
    <t>Pyle, D. M., 1990, New estimates for the volume of the Minoan eruption: Thera and the Aegean World III, v. 2, p. 113-121.</t>
  </si>
  <si>
    <t>Rose, W., and Durant, A., 2009, El Chichon volcano, 4 April 1982: Volcanic cloud history and fine ash fallout: Nat Haz, v. 51, p. 363 - 374.</t>
  </si>
  <si>
    <t>Rose, W., Kostinski, A., and Kelley, L., 1995, Real-Time C-Band Radar Observations of 1992 Eruption Clouds from Crater Peak, Mount Spurr Volcano, Alaska: The 1992 eruptions of Crater PEak vent, Mount Spurr volcano, Alaska. U.S. Geological Survey Bulletin, v. 2139.</t>
  </si>
  <si>
    <t>Rose, W., Self, S., Murrow, P., Bonadonna, C., Durant, A., and Ernst, G., 2008, Nature and significance of small volume fall deposits at composite volcanoes: Insights from the October 14, 1974 Fuego eruption, Guatemala: Bulletin of Volcanology, v. 70, no. 9, p. 1043-1067.</t>
  </si>
  <si>
    <t>Rosi, M., Paladio-Melosantos, M., Di Muro, A., Leoni, R., and Bacolcol, T., 2001, Fall vs flow activity during the 1991 climactic eruption of Pinatubo Volcano (Philippines): Bulletin of Volcanology, v. 62, no. 8, p. 549-566.</t>
  </si>
  <si>
    <t>Rosi, M., Vezzoli, L., Castelmenzano, A., and Grieco, G., 1999, Plinian pumice fall deposit of the Campanian Ignimbrite eruption (Phlegraean Fields, Italy): Journal of Volcanology and Geothermal Research, v. 91, no. 2, p. 179-198.</t>
  </si>
  <si>
    <t>Sarna-Wojcicki, A., Shipley, S., Waitt, R. B., Dzurisin, D., and Wood, S., 1981, Aeral distribution, thickness , mass, volume and grain size of air-fall ash from the six major eruptions of 1980: U.S. Geological Survey Professional Paper, v. 1250, p. 577-600.</t>
  </si>
  <si>
    <t>Scasso, R. A., Corbella, H., and Tiberi, P., 1994, Sedimentological analysis of the tephra from the 12–15 August 1991 eruption of Hudson volcano: Bulletin of Volcanology, v. 56, no. 2, p. 121-132.</t>
  </si>
  <si>
    <t>Scollo, S., Del Carlo, P., and Coltelli, M., 2007, Tephra fallout of 2001 Etna flank eruption: Analysis of the deposit and plume dispersion: Journal of Volcanology and Geothermal Research, v. 160, no. 1, p. 147-164.</t>
  </si>
  <si>
    <t>Self, S., Sparks, R. S. J., Booth, B., and Walker, G. P. L., 1974, The 1973 Heimaey Strombolian Scoria deposit, Iceland: Geological Magazine, v. 111, no. 6, p. 539-548.</t>
  </si>
  <si>
    <t>Sparks, R. S. J., Brazier, S., Huang, T. C., and Muerdter, D., 1984, Sedimentology of the Minoan deep-sea tephra layer in the Aegean and eastern Mediterranean: Marine Geology, v. 54, p. 131-167.</t>
  </si>
  <si>
    <t>Sparks, R. S. J., Moore, J. G., and Rice, C. J., 1986, The initial giant umbrella cloud of the May 18th, 1980, explosive eruption of Mount St. Helens: Journal of Volcanology and Geothermal Research, v. 28, p. 257-274.</t>
  </si>
  <si>
    <t>Sparks, R. S. J., Wilson, L., and Sigurdsson, H., 1981, The pyroclastic deposits of the 1875 eruption of Askja, Iceland: Philosophical Transactions of the Royal Society of London. Series A, Mathematical and Physical Sciences, v. 299, no. 1447, p. 241-273.</t>
  </si>
  <si>
    <t>Steffke, A. M., Fee, D., Garces, M., and Harris, A., 2010, Eruption chronologies, plume heights and eruption styles at Tungurahua Volcano: Integrating remote sensing techniques and infrasound: Journal of Volcanology and Geothermal Research, v. 193, no. 3-4, p. 143-160.</t>
  </si>
  <si>
    <t>Suzuki, Y. J., and Koyaguchi, T., 2013, 3D numerical simulation of volcanic eruption clouds during the 2011 Shinmoe-dake eruptions: Earth, Planets and Space, v. 65, no. 6, p. 10.</t>
  </si>
  <si>
    <t>Thorarinsson, S., 1954, The eruption of Hekla, 1947-1948, Part II 3. The tephra-fall from Hekla on March 29 th, 1947: Visindafelag Islendinga, v. 68.</t>
  </si>
  <si>
    <t>Tsunematsu, K., and Bonadonna, C., 2015, Grain-size features of two large eruptions from Cotopaxi volcano (Ecuador) and implications for the calculation of the total grain-size distribution: Bulletin of Volcanology, v. 77, no. 7, p. 64.</t>
  </si>
  <si>
    <t>Vernier, J.-P., Fairlie, T. D., Deshler, T., Natarajan, M., Knepp, T., Foster, K., Wienhold, F. G., Bedka, K. M., Thomason, L., and Trepte, C., 2016, In situ and space-based observations of the Kelud volcanic plume: The persistence of ash in the lower stratosphere: Journal of Geophysical Research: Atmospheres, v. 121, no. 18, p. 11,104-111,118.</t>
  </si>
  <si>
    <t>Volentik, A. C. M., Bonadonna, C., Connor, C. B., Connor, L. J., and Rosi, M., 2010, Modeling tephra dispersal in absence of wind: Insights from the climactic phase of the 2450BP Plinian eruption of Pululagua volcano (Ecuador): Journal of Volcanology and Geothermal Research, v. 193, no. 1, p. 117-136.</t>
  </si>
  <si>
    <t>Walker, G. P. L., 1980, The Taupo pumice: Product of the most powerful known (ultraplinian) eruption?: Journal of Volcanology and Geothermal Research, v. 8, no. 1, p. 69-94.</t>
  </si>
  <si>
    <t>Watt, S. F. L., Pyle, D. M., Mather, T. A., Martin, R. S., and Matthews, N. E., 2009, Fallout and distribution of volcanic ash over Argentina following the May 2008 explosive eruption of Chaitén, Chile: J. Geophys. Res., v. 114, no. B4, p. B04207.</t>
  </si>
  <si>
    <t>Wiesner, M. G., Wetzel, A., Catane, S. G., Listanco, E. L., and Mirabueno, H. T., 2004, Grain size, areal thickness distribution and controls on sedimentation of the 1991 Mount Pinatubo tephra layer in the South China Sea: Bulletin of Volcanology, v. 66, no. 3, p. 226-242.</t>
  </si>
  <si>
    <t>(Liu et al., 2017)</t>
  </si>
  <si>
    <t>(Walker, 1980)</t>
  </si>
  <si>
    <t>(Fontijn et al., 2011)</t>
  </si>
  <si>
    <t>(Adams et al., 2001)</t>
  </si>
  <si>
    <t>(Hildreth and Drake, 1992)</t>
  </si>
  <si>
    <t>(Rose and Durant, 2009)</t>
  </si>
  <si>
    <t>(Thorarinsson, 1954)</t>
  </si>
  <si>
    <t>(Sparks et al., 1981)</t>
  </si>
  <si>
    <t>(Maeno et al., 2019)</t>
  </si>
  <si>
    <t>(Janebo et al., 2018)</t>
  </si>
  <si>
    <t>(Volentik et al., 2010)</t>
  </si>
  <si>
    <t>(Sparks et al., 1981; Carey et al., 2010)</t>
  </si>
  <si>
    <t>(Tsunematsu and Bonadonna, 2015)</t>
  </si>
  <si>
    <t>(Liu et al., 2015; Olsson et al., 2013)</t>
  </si>
  <si>
    <t>(Moreland, 2017)</t>
  </si>
  <si>
    <t>(Gudnason et al., 2017)</t>
  </si>
  <si>
    <t>(Eychenne et al., 2017; McGimsey et al., 2001)</t>
  </si>
  <si>
    <t>(Bonadonna et al., 2011; Dellino et al., 2012; Gislason et al., 2011a; Gislason et al., 2011b; Gudmundsson et al., 2012)</t>
  </si>
  <si>
    <t>(Miyabuchi et al., 2013)</t>
  </si>
  <si>
    <t>(Edwards et al., 2018)</t>
  </si>
  <si>
    <t>(Andronico et al., 2008)</t>
  </si>
  <si>
    <t>(Andronico et al., 2014)</t>
  </si>
  <si>
    <t>(Scollo et al., 2007)</t>
  </si>
  <si>
    <t>(Self et al., 1974)</t>
  </si>
  <si>
    <t>(Miyabuchi et al., 2008)</t>
  </si>
  <si>
    <t>(Magnúsdóttir, 2015)</t>
  </si>
  <si>
    <t xml:space="preserve">(Alfano et al., 2016; Watt et al., 2009) </t>
  </si>
  <si>
    <t>(Gudnason et al., 2018)</t>
  </si>
  <si>
    <t>(Scasso et al., 1994)</t>
  </si>
  <si>
    <t>(Eychenne et al., 2012)</t>
  </si>
  <si>
    <t>(Rose et al., 2008)</t>
  </si>
  <si>
    <t>(Bonadonna et al., 2002)</t>
  </si>
  <si>
    <t>(Brazier et al., 1983)</t>
  </si>
  <si>
    <t>(Engwell et al., 2014)</t>
  </si>
  <si>
    <t>(Kandlbauer et al., 2013)</t>
  </si>
  <si>
    <t>(Rosi et al., 2001; Wiesner et al., 2004)</t>
  </si>
  <si>
    <t>(Bond and Sparks, 1976; Sparks et al., 1984)</t>
  </si>
  <si>
    <t>(Durant et al., 2009; Eychenne et al., 2015b)</t>
  </si>
  <si>
    <t>Source grainsize data</t>
  </si>
  <si>
    <t>(Pyle, 1989; Walker, 1980)</t>
  </si>
  <si>
    <t>(Prival et al., 2019)</t>
  </si>
  <si>
    <t>(Carey et al., 2010)</t>
  </si>
  <si>
    <t>(Janebo et al., 2016)</t>
  </si>
  <si>
    <t>(Biass and Bonadonna, 2011)</t>
  </si>
  <si>
    <t>(Hreinsdóttir et al., 2014)</t>
  </si>
  <si>
    <t>(McGimsey et al., 2001)</t>
  </si>
  <si>
    <t>(Gudmundsson et al., 2012)</t>
  </si>
  <si>
    <t>(Watt et al., 2009)</t>
  </si>
  <si>
    <t>(Bonadonna and Costa, 2012)</t>
  </si>
  <si>
    <t>(Eychenne et al., 2013; Eychenne et al., 2012)</t>
  </si>
  <si>
    <t>(Buckland et al., 2020)</t>
  </si>
  <si>
    <t>(Perrotta and Scarpati, 2003)</t>
  </si>
  <si>
    <t>(Kandlbauer and Sparks, 2014)</t>
  </si>
  <si>
    <t>(Wiesner et al., 2004)</t>
  </si>
  <si>
    <t>(Johnston, 2014)</t>
  </si>
  <si>
    <t>(Gardner et al., 1998)</t>
  </si>
  <si>
    <t>(Sarna-Wojcicki et al., 1981)</t>
  </si>
  <si>
    <t>(Houghton et al., 2014)</t>
  </si>
  <si>
    <t>(Carey and Sigurdsson, 1986)</t>
  </si>
  <si>
    <t>(Vernier et al., 2016)</t>
  </si>
  <si>
    <t>(Petersen et al., 2012a; Petersen et al., 2012b)</t>
  </si>
  <si>
    <t>(Gudmundsson et al., 1992)</t>
  </si>
  <si>
    <t>(Rose et al., 1995)</t>
  </si>
  <si>
    <t>(Miyabuchi et al., 2013; Suzuki and Koyaguchi, 2013)</t>
  </si>
  <si>
    <t>(Carn et al., 2009)</t>
  </si>
  <si>
    <t>(Bonadonna and Houghton, 2005; Prata and Grant, 2001)</t>
  </si>
  <si>
    <t>(Kratzmann et al., 2010)</t>
  </si>
  <si>
    <t>(Eychenne et al., 2012; Steffke et al., 2010)</t>
  </si>
  <si>
    <t>(Rosi et al., 1999)</t>
  </si>
  <si>
    <t>(Holasek et al., 1996)</t>
  </si>
  <si>
    <t>(Pyle, 1990)</t>
  </si>
  <si>
    <t>(Carey et al., 1990; Eychenne et al., 2015a; Sparks et al., 1986)</t>
  </si>
  <si>
    <t>Stoiber, R., 1974, Eruption of Volcan Fuego- October 14, 1974: Bull Volcanol, v. 38, p. 861 - 869</t>
  </si>
  <si>
    <t>Gudnason, J., Thordarson, T., Houghton, B. F., and Larsen, G., 2018, The 1845 Hekla eruption: Grain-size characteristics of a tephra layer: Journal of Volcanology and Geothermal Research, v. 350, p. 33-46.</t>
  </si>
  <si>
    <t>(Bonadonna and Houghton, 2005)*</t>
  </si>
  <si>
    <t>* Unpublished raw grainsize data provided by the authors</t>
  </si>
  <si>
    <t>Eruption Type</t>
  </si>
  <si>
    <t>Phreatomagmatic</t>
  </si>
  <si>
    <r>
      <t xml:space="preserve">Unimodal </t>
    </r>
    <r>
      <rPr>
        <i/>
        <sz val="11"/>
        <rFont val="Calibri"/>
        <family val="2"/>
        <scheme val="minor"/>
      </rPr>
      <t>with scattered bimodal distributions</t>
    </r>
  </si>
  <si>
    <r>
      <t xml:space="preserve">Bimodal </t>
    </r>
    <r>
      <rPr>
        <i/>
        <sz val="11"/>
        <rFont val="Calibri"/>
        <family val="2"/>
        <scheme val="minor"/>
      </rPr>
      <t>with distal unimodal distributions</t>
    </r>
  </si>
  <si>
    <t>Magmatic</t>
  </si>
  <si>
    <t>Plume Height Estimation Method</t>
  </si>
  <si>
    <t>Isopleth and Carey and Sparks (1986)</t>
  </si>
  <si>
    <t xml:space="preserve">Pyle 1989 </t>
  </si>
  <si>
    <t>Wind direction data</t>
  </si>
  <si>
    <t>Visual observation</t>
  </si>
  <si>
    <t>Satellite plume top temp</t>
  </si>
  <si>
    <t>Isopleth and Carey and Sparks (1986) and Mastin et al. (2009) empirical relation</t>
  </si>
  <si>
    <t>Direct Observation</t>
  </si>
  <si>
    <t>Weather radar</t>
  </si>
  <si>
    <t>Comparison of dispersal with wind data</t>
  </si>
  <si>
    <t>C-band and X-band radar</t>
  </si>
  <si>
    <t>From terminal fall velocity and distanced reached from source</t>
  </si>
  <si>
    <t>Eyewitness account + photographs</t>
  </si>
  <si>
    <t>Weather radar Met Office + Pilot observation</t>
  </si>
  <si>
    <t>Isoplets+Bonadonna and Costa 2013 + Rossi et al, 2019</t>
  </si>
  <si>
    <t>Satellite temperature data</t>
  </si>
  <si>
    <t>Analysis of satelite imagery</t>
  </si>
  <si>
    <t>Using grainsize trend in Pyle 1989</t>
  </si>
  <si>
    <t>Satelite detection using cloud top temperature</t>
  </si>
  <si>
    <t>Radar and satellite</t>
  </si>
  <si>
    <t>Satelite detection</t>
  </si>
  <si>
    <t>Isopleths, Wilson and Walker, Visual observations</t>
  </si>
  <si>
    <t>Ground based C band radar</t>
  </si>
  <si>
    <t>Inversion modelling using Tephra2</t>
  </si>
  <si>
    <t>Isopleth and Carey and Sparks (1986) + cloud top temperature</t>
  </si>
  <si>
    <t>(Sigurdsson and Carey 1989)</t>
  </si>
  <si>
    <t>Sigurdsson, H. and Carey, S., 1989. Plinian and co-ignimbrite tephra fall from the. Bulletin of Volcanology, 51(4), pp.243-270.</t>
  </si>
  <si>
    <t>Inversion modelling using HAZMAP</t>
  </si>
  <si>
    <t>(Calveri et al. 2011, Andronico et al. 2014)</t>
  </si>
  <si>
    <t>Calvari, S., Salerno, G.G., Spampinato, L., Gouhier, M., La Spina, A., Pecora, E., Harris, A.J., Labazuy, P., Biale, E. and Boschi, E., 2011. An unloading foam model to constrain Etna's 11–13 January 2011 lava fountaining episode. Journal of Geophysical Research: Solid Earth, 116(B11).</t>
  </si>
  <si>
    <t>Table S1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</si>
</sst>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i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 applyFill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2" fillId="0" borderId="0" xfId="0" applyNumberFormat="1" applyFont="1" applyFill="1" applyBorder="1" applyAlignment="1">
      <alignment horizontal="right" vertical="center" wrapText="1"/>
    </xf>
    <xf numFmtId="11" fontId="2" fillId="0" borderId="0" xfId="0" applyNumberFormat="1" applyFont="1" applyFill="1" applyBorder="1" applyAlignment="1">
      <alignment horizontal="right" vertical="center" wrapText="1"/>
    </xf>
    <xf numFmtId="15" fontId="2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right" vertical="center" wrapText="1"/>
    </xf>
    <xf numFmtId="11" fontId="2" fillId="0" borderId="0" xfId="0" applyNumberFormat="1" applyFont="1" applyFill="1" applyAlignment="1">
      <alignment horizontal="right" vertical="center" wrapText="1"/>
    </xf>
    <xf numFmtId="164" fontId="2" fillId="0" borderId="0" xfId="0" applyNumberFormat="1" applyFont="1" applyFill="1" applyBorder="1" applyAlignment="1">
      <alignment horizontal="right" vertical="center" wrapText="1"/>
    </xf>
    <xf numFmtId="1" fontId="2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17" fontId="2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Alignment="1">
      <alignment horizontal="left" vertical="center" indent="5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0" fillId="0" borderId="0" xfId="0" applyFont="1" applyFill="1" applyBorder="1" applyAlignment="1">
      <alignment horizontal="right" vertical="center" wrapText="1"/>
    </xf>
    <xf numFmtId="0" fontId="0" fillId="0" borderId="0" xfId="0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0" fillId="0" borderId="0" xfId="0" applyNumberFormat="1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M144"/>
  <sheetViews>
    <sheetView tabSelected="1" zoomScale="60" zoomScaleNormal="60" workbookViewId="0">
      <selection sqref="A1:XFD1"/>
    </sheetView>
  </sheetViews>
  <sheetFormatPr baseColWidth="10" defaultColWidth="12.44140625" defaultRowHeight="14.4" x14ac:dyDescent="0.3"/>
  <cols>
    <col min="1" max="1" width="17.6640625" style="20" customWidth="1"/>
    <col min="2" max="2" width="17.6640625" style="22" customWidth="1"/>
    <col min="3" max="3" width="16.109375" style="22" customWidth="1"/>
    <col min="4" max="4" width="30" style="22" customWidth="1"/>
    <col min="5" max="5" width="22.6640625" style="22" customWidth="1"/>
    <col min="6" max="6" width="14.44140625" style="22" customWidth="1"/>
    <col min="7" max="7" width="35.6640625" style="22" customWidth="1"/>
    <col min="8" max="8" width="20.44140625" style="22" customWidth="1"/>
    <col min="9" max="11" width="14.6640625" style="22" customWidth="1"/>
    <col min="12" max="12" width="47.44140625" style="22" customWidth="1"/>
    <col min="13" max="13" width="18.109375" style="22" customWidth="1"/>
    <col min="14" max="16" width="17.6640625" style="20" customWidth="1"/>
    <col min="17" max="17" width="13.33203125" style="22" customWidth="1"/>
    <col min="18" max="18" width="36.33203125" style="22" customWidth="1"/>
    <col min="19" max="19" width="13.44140625" style="22" customWidth="1"/>
    <col min="20" max="20" width="42" style="27" customWidth="1"/>
    <col min="21" max="21" width="27.44140625" style="22" customWidth="1"/>
    <col min="22" max="22" width="15.44140625" style="22" customWidth="1"/>
    <col min="23" max="23" width="12.44140625" style="18" customWidth="1"/>
    <col min="24" max="16384" width="12.44140625" style="19"/>
  </cols>
  <sheetData>
    <row r="1" spans="1:23" s="35" customFormat="1" x14ac:dyDescent="0.3">
      <c r="A1" s="32" t="s">
        <v>390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2"/>
      <c r="O1" s="32"/>
      <c r="P1" s="32"/>
      <c r="Q1" s="33"/>
      <c r="R1" s="33"/>
      <c r="S1" s="33"/>
      <c r="T1" s="27"/>
      <c r="U1" s="33"/>
      <c r="V1" s="33"/>
      <c r="W1" s="34"/>
    </row>
    <row r="2" spans="1:23" s="13" customFormat="1" ht="70.2" customHeight="1" x14ac:dyDescent="0.3">
      <c r="A2" s="3" t="s">
        <v>0</v>
      </c>
      <c r="B2" s="3" t="s">
        <v>1</v>
      </c>
      <c r="C2" s="3" t="s">
        <v>2</v>
      </c>
      <c r="D2" s="3" t="s">
        <v>3</v>
      </c>
      <c r="E2" s="3" t="s">
        <v>158</v>
      </c>
      <c r="F2" s="3" t="s">
        <v>199</v>
      </c>
      <c r="G2" s="3" t="s">
        <v>198</v>
      </c>
      <c r="H2" s="3" t="s">
        <v>164</v>
      </c>
      <c r="I2" s="3" t="s">
        <v>161</v>
      </c>
      <c r="J2" s="3" t="s">
        <v>162</v>
      </c>
      <c r="K2" s="3" t="s">
        <v>163</v>
      </c>
      <c r="L2" s="3" t="s">
        <v>317</v>
      </c>
      <c r="M2" s="3" t="s">
        <v>355</v>
      </c>
      <c r="N2" s="3" t="s">
        <v>155</v>
      </c>
      <c r="O2" s="3" t="s">
        <v>156</v>
      </c>
      <c r="P2" s="3" t="s">
        <v>157</v>
      </c>
      <c r="Q2" s="3" t="s">
        <v>153</v>
      </c>
      <c r="R2" s="3" t="s">
        <v>154</v>
      </c>
      <c r="S2" s="3" t="s">
        <v>152</v>
      </c>
      <c r="T2" s="24" t="s">
        <v>360</v>
      </c>
      <c r="U2" s="3" t="s">
        <v>151</v>
      </c>
      <c r="V2" s="3" t="s">
        <v>4</v>
      </c>
      <c r="W2" s="3"/>
    </row>
    <row r="3" spans="1:23" s="1" customFormat="1" ht="15.6" x14ac:dyDescent="0.3">
      <c r="A3" s="5" t="s">
        <v>105</v>
      </c>
      <c r="B3" s="4" t="s">
        <v>103</v>
      </c>
      <c r="C3" s="4" t="s">
        <v>39</v>
      </c>
      <c r="D3" s="4" t="s">
        <v>106</v>
      </c>
      <c r="E3" s="4" t="s">
        <v>160</v>
      </c>
      <c r="F3" s="4" t="s">
        <v>166</v>
      </c>
      <c r="G3" s="4" t="s">
        <v>165</v>
      </c>
      <c r="H3" s="4"/>
      <c r="I3" s="4">
        <v>4</v>
      </c>
      <c r="J3" s="4">
        <v>5.0999999999999996</v>
      </c>
      <c r="K3" s="4">
        <v>29.4</v>
      </c>
      <c r="L3" s="14" t="s">
        <v>286</v>
      </c>
      <c r="M3" s="4" t="s">
        <v>359</v>
      </c>
      <c r="N3" s="7">
        <v>14000000</v>
      </c>
      <c r="O3" s="7">
        <f>P3/N3</f>
        <v>671.42857142857144</v>
      </c>
      <c r="P3" s="7">
        <v>9400000000</v>
      </c>
      <c r="Q3" s="11">
        <v>2.9731278535996992</v>
      </c>
      <c r="R3" s="14" t="s">
        <v>320</v>
      </c>
      <c r="S3" s="28">
        <v>10</v>
      </c>
      <c r="T3" s="25" t="s">
        <v>361</v>
      </c>
      <c r="U3" s="14" t="s">
        <v>320</v>
      </c>
      <c r="V3" s="4" t="s">
        <v>9</v>
      </c>
      <c r="W3" s="2"/>
    </row>
    <row r="4" spans="1:23" s="1" customFormat="1" ht="15.6" x14ac:dyDescent="0.3">
      <c r="A4" s="5" t="s">
        <v>102</v>
      </c>
      <c r="B4" s="4" t="s">
        <v>103</v>
      </c>
      <c r="C4" s="4" t="s">
        <v>39</v>
      </c>
      <c r="D4" s="4" t="s">
        <v>104</v>
      </c>
      <c r="E4" s="4" t="s">
        <v>160</v>
      </c>
      <c r="F4" s="4" t="s">
        <v>167</v>
      </c>
      <c r="G4" s="4" t="s">
        <v>165</v>
      </c>
      <c r="H4" s="4"/>
      <c r="I4" s="4">
        <v>24</v>
      </c>
      <c r="J4" s="4">
        <v>1.9</v>
      </c>
      <c r="K4" s="4">
        <v>66.3</v>
      </c>
      <c r="L4" s="14" t="s">
        <v>290</v>
      </c>
      <c r="M4" s="4" t="s">
        <v>356</v>
      </c>
      <c r="N4" s="10">
        <v>450000000</v>
      </c>
      <c r="O4" s="10">
        <f>P4/N4</f>
        <v>1066.6666666666667</v>
      </c>
      <c r="P4" s="10">
        <v>480000000000</v>
      </c>
      <c r="Q4" s="11">
        <v>4.6812412373755903</v>
      </c>
      <c r="R4" s="14" t="s">
        <v>320</v>
      </c>
      <c r="S4" s="4">
        <v>22.8</v>
      </c>
      <c r="T4" s="25" t="s">
        <v>362</v>
      </c>
      <c r="U4" s="14" t="s">
        <v>320</v>
      </c>
      <c r="V4" s="4" t="s">
        <v>10</v>
      </c>
      <c r="W4" s="2"/>
    </row>
    <row r="5" spans="1:23" s="1" customFormat="1" ht="15.6" x14ac:dyDescent="0.3">
      <c r="A5" s="5" t="s">
        <v>85</v>
      </c>
      <c r="B5" s="4" t="s">
        <v>86</v>
      </c>
      <c r="C5" s="4" t="s">
        <v>39</v>
      </c>
      <c r="D5" s="4" t="s">
        <v>87</v>
      </c>
      <c r="E5" s="4" t="s">
        <v>160</v>
      </c>
      <c r="F5" s="4" t="s">
        <v>166</v>
      </c>
      <c r="G5" s="4" t="s">
        <v>168</v>
      </c>
      <c r="H5" s="4"/>
      <c r="I5" s="4">
        <v>39</v>
      </c>
      <c r="J5" s="4">
        <v>1.4</v>
      </c>
      <c r="K5" s="4">
        <v>144</v>
      </c>
      <c r="L5" s="14" t="s">
        <v>286</v>
      </c>
      <c r="M5" s="4" t="s">
        <v>359</v>
      </c>
      <c r="N5" s="7">
        <v>1370000000</v>
      </c>
      <c r="O5" s="7">
        <v>365</v>
      </c>
      <c r="P5" s="7">
        <v>500000000000</v>
      </c>
      <c r="Q5" s="11">
        <v>4.6989700043360187</v>
      </c>
      <c r="R5" s="14" t="s">
        <v>320</v>
      </c>
      <c r="S5" s="6">
        <v>26</v>
      </c>
      <c r="T5" s="25" t="s">
        <v>361</v>
      </c>
      <c r="U5" s="14" t="s">
        <v>320</v>
      </c>
      <c r="V5" s="4" t="s">
        <v>10</v>
      </c>
      <c r="W5" s="2"/>
    </row>
    <row r="6" spans="1:23" s="1" customFormat="1" ht="15.6" x14ac:dyDescent="0.3">
      <c r="A6" s="5" t="s">
        <v>88</v>
      </c>
      <c r="B6" s="4" t="s">
        <v>89</v>
      </c>
      <c r="C6" s="4" t="s">
        <v>90</v>
      </c>
      <c r="D6" s="4" t="s">
        <v>91</v>
      </c>
      <c r="E6" s="4" t="s">
        <v>160</v>
      </c>
      <c r="F6" s="4" t="s">
        <v>166</v>
      </c>
      <c r="G6" s="4" t="s">
        <v>169</v>
      </c>
      <c r="H6" s="4"/>
      <c r="I6" s="4">
        <v>2</v>
      </c>
      <c r="J6" s="4">
        <v>0.9</v>
      </c>
      <c r="K6" s="4">
        <v>4.4000000000000004</v>
      </c>
      <c r="L6" s="14" t="s">
        <v>303</v>
      </c>
      <c r="M6" s="4" t="s">
        <v>356</v>
      </c>
      <c r="N6" s="4"/>
      <c r="O6" s="4"/>
      <c r="P6" s="7">
        <v>41000</v>
      </c>
      <c r="Q6" s="11">
        <v>-2.3872161432802645</v>
      </c>
      <c r="R6" s="14" t="s">
        <v>303</v>
      </c>
      <c r="S6" s="4">
        <v>0.5</v>
      </c>
      <c r="T6" s="25" t="s">
        <v>363</v>
      </c>
      <c r="U6" s="30" t="s">
        <v>303</v>
      </c>
      <c r="V6" s="4" t="s">
        <v>9</v>
      </c>
      <c r="W6" s="2"/>
    </row>
    <row r="7" spans="1:23" s="1" customFormat="1" ht="15.6" x14ac:dyDescent="0.3">
      <c r="A7" s="5" t="s">
        <v>92</v>
      </c>
      <c r="B7" s="4" t="s">
        <v>93</v>
      </c>
      <c r="C7" s="4" t="s">
        <v>90</v>
      </c>
      <c r="D7" s="8" t="s">
        <v>94</v>
      </c>
      <c r="E7" s="4" t="s">
        <v>160</v>
      </c>
      <c r="F7" s="4" t="s">
        <v>166</v>
      </c>
      <c r="G7" s="4" t="s">
        <v>169</v>
      </c>
      <c r="H7" s="4"/>
      <c r="I7" s="4">
        <v>2</v>
      </c>
      <c r="J7" s="4">
        <v>0.5</v>
      </c>
      <c r="K7" s="4">
        <v>5</v>
      </c>
      <c r="L7" s="14" t="s">
        <v>303</v>
      </c>
      <c r="M7" s="4" t="s">
        <v>356</v>
      </c>
      <c r="N7" s="4"/>
      <c r="O7" s="4"/>
      <c r="P7" s="7">
        <v>32000</v>
      </c>
      <c r="Q7" s="11">
        <v>-2.4948500216800937</v>
      </c>
      <c r="R7" s="14" t="s">
        <v>303</v>
      </c>
      <c r="S7" s="4">
        <v>0.8</v>
      </c>
      <c r="T7" s="25" t="s">
        <v>364</v>
      </c>
      <c r="U7" s="30" t="s">
        <v>303</v>
      </c>
      <c r="V7" s="4" t="s">
        <v>9</v>
      </c>
      <c r="W7" s="2"/>
    </row>
    <row r="8" spans="1:23" s="1" customFormat="1" ht="52.95" customHeight="1" x14ac:dyDescent="0.3">
      <c r="A8" s="5" t="s">
        <v>21</v>
      </c>
      <c r="B8" s="4" t="s">
        <v>22</v>
      </c>
      <c r="C8" s="4" t="s">
        <v>23</v>
      </c>
      <c r="D8" s="4" t="s">
        <v>24</v>
      </c>
      <c r="E8" s="4" t="s">
        <v>358</v>
      </c>
      <c r="F8" s="4" t="s">
        <v>167</v>
      </c>
      <c r="G8" s="4" t="s">
        <v>169</v>
      </c>
      <c r="H8" s="4" t="s">
        <v>170</v>
      </c>
      <c r="I8" s="4">
        <v>35</v>
      </c>
      <c r="J8" s="4">
        <v>125</v>
      </c>
      <c r="K8" s="4">
        <v>2250</v>
      </c>
      <c r="L8" s="14" t="s">
        <v>312</v>
      </c>
      <c r="M8" s="4" t="s">
        <v>359</v>
      </c>
      <c r="N8" s="7">
        <v>20000000000</v>
      </c>
      <c r="O8" s="4">
        <v>1000</v>
      </c>
      <c r="P8" s="7">
        <v>20000000000000</v>
      </c>
      <c r="Q8" s="11">
        <v>6.3010299956639813</v>
      </c>
      <c r="R8" s="14" t="s">
        <v>330</v>
      </c>
      <c r="S8" s="6">
        <v>44</v>
      </c>
      <c r="T8" s="25" t="s">
        <v>361</v>
      </c>
      <c r="U8" s="14" t="s">
        <v>347</v>
      </c>
      <c r="V8" s="4" t="s">
        <v>10</v>
      </c>
      <c r="W8" s="2"/>
    </row>
    <row r="9" spans="1:23" s="1" customFormat="1" ht="43.2" customHeight="1" x14ac:dyDescent="0.3">
      <c r="A9" s="5" t="s">
        <v>83</v>
      </c>
      <c r="B9" s="4" t="s">
        <v>83</v>
      </c>
      <c r="C9" s="4" t="s">
        <v>49</v>
      </c>
      <c r="D9" s="4" t="s">
        <v>84</v>
      </c>
      <c r="E9" s="4" t="s">
        <v>357</v>
      </c>
      <c r="F9" s="4" t="s">
        <v>167</v>
      </c>
      <c r="G9" s="4" t="s">
        <v>169</v>
      </c>
      <c r="H9" s="4" t="s">
        <v>171</v>
      </c>
      <c r="I9" s="4">
        <v>64</v>
      </c>
      <c r="J9" s="4">
        <v>3.4</v>
      </c>
      <c r="K9" s="4">
        <v>642</v>
      </c>
      <c r="L9" s="14" t="s">
        <v>305</v>
      </c>
      <c r="M9" s="4" t="s">
        <v>359</v>
      </c>
      <c r="N9" s="4"/>
      <c r="O9" s="4"/>
      <c r="P9" s="7">
        <v>160000000000</v>
      </c>
      <c r="Q9" s="11">
        <v>4.204119982655925</v>
      </c>
      <c r="R9" s="14" t="s">
        <v>326</v>
      </c>
      <c r="S9" s="6">
        <v>18.899999999999999</v>
      </c>
      <c r="T9" s="25" t="s">
        <v>365</v>
      </c>
      <c r="U9" s="14" t="s">
        <v>343</v>
      </c>
      <c r="V9" s="4" t="s">
        <v>10</v>
      </c>
      <c r="W9" s="2"/>
    </row>
    <row r="10" spans="1:23" s="1" customFormat="1" ht="46.95" customHeight="1" x14ac:dyDescent="0.3">
      <c r="A10" s="5" t="s">
        <v>28</v>
      </c>
      <c r="B10" s="4" t="s">
        <v>29</v>
      </c>
      <c r="C10" s="4" t="s">
        <v>30</v>
      </c>
      <c r="D10" s="4" t="s">
        <v>31</v>
      </c>
      <c r="E10" s="4" t="s">
        <v>160</v>
      </c>
      <c r="F10" s="4" t="s">
        <v>166</v>
      </c>
      <c r="G10" s="4"/>
      <c r="H10" s="4"/>
      <c r="I10" s="4">
        <v>13</v>
      </c>
      <c r="J10" s="4">
        <v>9.6</v>
      </c>
      <c r="K10" s="4">
        <v>25</v>
      </c>
      <c r="L10" s="14" t="s">
        <v>291</v>
      </c>
      <c r="M10" s="4" t="s">
        <v>359</v>
      </c>
      <c r="N10" s="7">
        <v>2400000000</v>
      </c>
      <c r="O10" s="4">
        <v>1000</v>
      </c>
      <c r="P10" s="7">
        <v>2400000000000</v>
      </c>
      <c r="Q10" s="11">
        <v>5.3802112417116064</v>
      </c>
      <c r="R10" s="14" t="s">
        <v>322</v>
      </c>
      <c r="S10" s="6">
        <v>21</v>
      </c>
      <c r="T10" s="25" t="s">
        <v>361</v>
      </c>
      <c r="U10" s="14" t="s">
        <v>322</v>
      </c>
      <c r="V10" s="4" t="s">
        <v>10</v>
      </c>
      <c r="W10" s="2"/>
    </row>
    <row r="11" spans="1:23" s="1" customFormat="1" ht="46.2" customHeight="1" x14ac:dyDescent="0.3">
      <c r="A11" s="5" t="s">
        <v>32</v>
      </c>
      <c r="B11" s="4" t="s">
        <v>29</v>
      </c>
      <c r="C11" s="4" t="s">
        <v>30</v>
      </c>
      <c r="D11" s="4" t="s">
        <v>33</v>
      </c>
      <c r="E11" s="4" t="s">
        <v>160</v>
      </c>
      <c r="F11" s="4" t="s">
        <v>166</v>
      </c>
      <c r="G11" s="4"/>
      <c r="H11" s="4"/>
      <c r="I11" s="4">
        <v>23</v>
      </c>
      <c r="J11" s="4">
        <v>4.7</v>
      </c>
      <c r="K11" s="4">
        <v>25</v>
      </c>
      <c r="L11" s="14" t="s">
        <v>291</v>
      </c>
      <c r="M11" s="4" t="s">
        <v>359</v>
      </c>
      <c r="N11" s="7">
        <v>500000000</v>
      </c>
      <c r="O11" s="4">
        <v>1000</v>
      </c>
      <c r="P11" s="7">
        <v>500000000000</v>
      </c>
      <c r="Q11" s="11">
        <v>4.6989700043360187</v>
      </c>
      <c r="R11" s="14" t="s">
        <v>322</v>
      </c>
      <c r="S11" s="6">
        <v>20</v>
      </c>
      <c r="T11" s="25" t="s">
        <v>361</v>
      </c>
      <c r="U11" s="14" t="s">
        <v>322</v>
      </c>
      <c r="V11" s="4" t="s">
        <v>9</v>
      </c>
      <c r="W11" s="2"/>
    </row>
    <row r="12" spans="1:23" s="1" customFormat="1" ht="49.2" customHeight="1" x14ac:dyDescent="0.3">
      <c r="A12" s="5" t="s">
        <v>57</v>
      </c>
      <c r="B12" s="4" t="s">
        <v>58</v>
      </c>
      <c r="C12" s="4" t="s">
        <v>59</v>
      </c>
      <c r="D12" s="4" t="s">
        <v>60</v>
      </c>
      <c r="E12" s="4" t="s">
        <v>160</v>
      </c>
      <c r="F12" s="4" t="s">
        <v>167</v>
      </c>
      <c r="G12" s="4" t="s">
        <v>172</v>
      </c>
      <c r="H12" s="4"/>
      <c r="I12" s="4">
        <v>13</v>
      </c>
      <c r="J12" s="4">
        <v>16</v>
      </c>
      <c r="K12" s="4">
        <v>280</v>
      </c>
      <c r="L12" s="14" t="s">
        <v>284</v>
      </c>
      <c r="M12" s="4" t="s">
        <v>359</v>
      </c>
      <c r="N12" s="7">
        <v>800000000</v>
      </c>
      <c r="O12" s="4">
        <v>1000</v>
      </c>
      <c r="P12" s="7">
        <v>800000000000</v>
      </c>
      <c r="Q12" s="11">
        <v>4.9030899869919438</v>
      </c>
      <c r="R12" s="14" t="s">
        <v>284</v>
      </c>
      <c r="S12" s="6">
        <v>32</v>
      </c>
      <c r="T12" s="25" t="s">
        <v>361</v>
      </c>
      <c r="U12" s="14" t="s">
        <v>337</v>
      </c>
      <c r="V12" s="4" t="s">
        <v>10</v>
      </c>
      <c r="W12" s="2"/>
    </row>
    <row r="13" spans="1:23" s="1" customFormat="1" ht="15.6" x14ac:dyDescent="0.3">
      <c r="A13" s="5" t="s">
        <v>136</v>
      </c>
      <c r="B13" s="4" t="s">
        <v>136</v>
      </c>
      <c r="C13" s="4" t="s">
        <v>39</v>
      </c>
      <c r="D13" s="4" t="s">
        <v>139</v>
      </c>
      <c r="E13" s="4" t="s">
        <v>160</v>
      </c>
      <c r="F13" s="4" t="s">
        <v>166</v>
      </c>
      <c r="G13" s="4" t="s">
        <v>173</v>
      </c>
      <c r="H13" s="4"/>
      <c r="I13" s="4">
        <v>26</v>
      </c>
      <c r="J13" s="4">
        <v>0.8</v>
      </c>
      <c r="K13" s="4">
        <v>22</v>
      </c>
      <c r="L13" s="14" t="s">
        <v>293</v>
      </c>
      <c r="M13" s="4" t="s">
        <v>359</v>
      </c>
      <c r="N13" s="7">
        <v>24000000</v>
      </c>
      <c r="O13" s="4">
        <v>830</v>
      </c>
      <c r="P13" s="7">
        <v>70000000000</v>
      </c>
      <c r="Q13" s="11">
        <v>3.8450980400142569</v>
      </c>
      <c r="R13" s="14" t="s">
        <v>293</v>
      </c>
      <c r="S13" s="31">
        <v>17</v>
      </c>
      <c r="T13" s="25" t="s">
        <v>366</v>
      </c>
      <c r="U13" s="14" t="s">
        <v>293</v>
      </c>
      <c r="V13" s="4" t="s">
        <v>9</v>
      </c>
      <c r="W13" s="2"/>
    </row>
    <row r="14" spans="1:23" s="1" customFormat="1" ht="28.8" x14ac:dyDescent="0.3">
      <c r="A14" s="5" t="s">
        <v>117</v>
      </c>
      <c r="B14" s="4" t="s">
        <v>130</v>
      </c>
      <c r="C14" s="4" t="s">
        <v>23</v>
      </c>
      <c r="D14" s="4" t="s">
        <v>118</v>
      </c>
      <c r="E14" s="4" t="s">
        <v>160</v>
      </c>
      <c r="F14" s="4" t="s">
        <v>166</v>
      </c>
      <c r="G14" s="4" t="s">
        <v>174</v>
      </c>
      <c r="H14" s="4"/>
      <c r="I14" s="4">
        <v>11</v>
      </c>
      <c r="J14" s="4">
        <v>10.5</v>
      </c>
      <c r="K14" s="4">
        <v>18.899999999999999</v>
      </c>
      <c r="L14" s="14" t="s">
        <v>298</v>
      </c>
      <c r="M14" s="4" t="s">
        <v>359</v>
      </c>
      <c r="N14" s="9"/>
      <c r="O14" s="9"/>
      <c r="P14" s="10">
        <v>35500000</v>
      </c>
      <c r="Q14" s="11">
        <v>0.55022835305509421</v>
      </c>
      <c r="R14" s="14" t="s">
        <v>298</v>
      </c>
      <c r="S14" s="28">
        <v>3.5</v>
      </c>
      <c r="T14" s="25" t="s">
        <v>378</v>
      </c>
      <c r="U14" s="14" t="s">
        <v>298</v>
      </c>
      <c r="V14" s="4" t="s">
        <v>9</v>
      </c>
      <c r="W14" s="2"/>
    </row>
    <row r="15" spans="1:23" s="1" customFormat="1" ht="15.6" x14ac:dyDescent="0.3">
      <c r="A15" s="5" t="s">
        <v>119</v>
      </c>
      <c r="B15" s="4" t="s">
        <v>130</v>
      </c>
      <c r="C15" s="4" t="s">
        <v>23</v>
      </c>
      <c r="D15" s="8" t="s">
        <v>120</v>
      </c>
      <c r="E15" s="4" t="s">
        <v>160</v>
      </c>
      <c r="F15" s="4" t="s">
        <v>166</v>
      </c>
      <c r="G15" s="4" t="s">
        <v>174</v>
      </c>
      <c r="H15" s="4"/>
      <c r="I15" s="4">
        <v>16</v>
      </c>
      <c r="J15" s="4">
        <v>5.8</v>
      </c>
      <c r="K15" s="4">
        <v>27.6</v>
      </c>
      <c r="L15" s="14" t="s">
        <v>298</v>
      </c>
      <c r="M15" s="4" t="s">
        <v>359</v>
      </c>
      <c r="N15" s="9"/>
      <c r="O15" s="9"/>
      <c r="P15" s="10">
        <v>5550000</v>
      </c>
      <c r="Q15" s="11">
        <v>-0.25570701687732367</v>
      </c>
      <c r="R15" s="14" t="s">
        <v>298</v>
      </c>
      <c r="S15" s="28">
        <v>3</v>
      </c>
      <c r="T15" s="25" t="s">
        <v>378</v>
      </c>
      <c r="U15" s="14" t="s">
        <v>298</v>
      </c>
      <c r="V15" s="4" t="s">
        <v>9</v>
      </c>
      <c r="W15" s="2"/>
    </row>
    <row r="16" spans="1:23" s="1" customFormat="1" ht="15.6" x14ac:dyDescent="0.3">
      <c r="A16" s="5" t="s">
        <v>121</v>
      </c>
      <c r="B16" s="4" t="s">
        <v>130</v>
      </c>
      <c r="C16" s="4" t="s">
        <v>23</v>
      </c>
      <c r="D16" s="8" t="s">
        <v>122</v>
      </c>
      <c r="E16" s="4" t="s">
        <v>160</v>
      </c>
      <c r="F16" s="4" t="s">
        <v>166</v>
      </c>
      <c r="G16" s="4" t="s">
        <v>175</v>
      </c>
      <c r="H16" s="4"/>
      <c r="I16" s="4">
        <v>4</v>
      </c>
      <c r="J16" s="4">
        <v>3.7</v>
      </c>
      <c r="K16" s="4">
        <v>28.7</v>
      </c>
      <c r="L16" s="14" t="s">
        <v>299</v>
      </c>
      <c r="M16" s="4" t="s">
        <v>359</v>
      </c>
      <c r="N16" s="9"/>
      <c r="O16" s="9">
        <v>1067</v>
      </c>
      <c r="P16" s="10">
        <v>870000000</v>
      </c>
      <c r="Q16" s="11">
        <v>1.9395192526186182</v>
      </c>
      <c r="R16" s="14" t="s">
        <v>299</v>
      </c>
      <c r="S16" s="28">
        <v>3.2</v>
      </c>
      <c r="T16" s="29" t="s">
        <v>367</v>
      </c>
      <c r="U16" s="14" t="s">
        <v>299</v>
      </c>
      <c r="V16" s="4" t="s">
        <v>9</v>
      </c>
      <c r="W16" s="2"/>
    </row>
    <row r="17" spans="1:247" s="1" customFormat="1" ht="15.6" x14ac:dyDescent="0.3">
      <c r="A17" s="5" t="s">
        <v>123</v>
      </c>
      <c r="B17" s="4" t="s">
        <v>130</v>
      </c>
      <c r="C17" s="4" t="s">
        <v>23</v>
      </c>
      <c r="D17" s="8" t="s">
        <v>124</v>
      </c>
      <c r="E17" s="4" t="s">
        <v>160</v>
      </c>
      <c r="F17" s="4" t="s">
        <v>166</v>
      </c>
      <c r="G17" s="4" t="s">
        <v>175</v>
      </c>
      <c r="H17" s="4"/>
      <c r="I17" s="4">
        <v>4</v>
      </c>
      <c r="J17" s="4">
        <v>3.7</v>
      </c>
      <c r="K17" s="4">
        <v>25.4</v>
      </c>
      <c r="L17" s="14" t="s">
        <v>299</v>
      </c>
      <c r="M17" s="4" t="s">
        <v>359</v>
      </c>
      <c r="N17" s="9"/>
      <c r="O17" s="9">
        <v>1067</v>
      </c>
      <c r="P17" s="10">
        <v>1050000000</v>
      </c>
      <c r="Q17" s="11">
        <v>2.0211892990699383</v>
      </c>
      <c r="R17" s="14" t="s">
        <v>299</v>
      </c>
      <c r="S17" s="28">
        <v>4.2</v>
      </c>
      <c r="T17" s="29" t="s">
        <v>367</v>
      </c>
      <c r="U17" s="14" t="s">
        <v>299</v>
      </c>
      <c r="V17" s="4" t="s">
        <v>9</v>
      </c>
      <c r="W17" s="2"/>
    </row>
    <row r="18" spans="1:247" s="1" customFormat="1" ht="15.6" x14ac:dyDescent="0.3">
      <c r="A18" s="5" t="s">
        <v>125</v>
      </c>
      <c r="B18" s="4" t="s">
        <v>130</v>
      </c>
      <c r="C18" s="4" t="s">
        <v>23</v>
      </c>
      <c r="D18" s="4" t="s">
        <v>126</v>
      </c>
      <c r="E18" s="4" t="s">
        <v>160</v>
      </c>
      <c r="F18" s="4" t="s">
        <v>166</v>
      </c>
      <c r="G18" s="4" t="s">
        <v>175</v>
      </c>
      <c r="H18" s="4"/>
      <c r="I18" s="4">
        <v>4</v>
      </c>
      <c r="J18" s="4">
        <v>9.8000000000000007</v>
      </c>
      <c r="K18" s="4">
        <v>18.7</v>
      </c>
      <c r="L18" s="14" t="s">
        <v>299</v>
      </c>
      <c r="M18" s="4" t="s">
        <v>359</v>
      </c>
      <c r="N18" s="9"/>
      <c r="O18" s="9">
        <v>1067</v>
      </c>
      <c r="P18" s="10">
        <v>450000000</v>
      </c>
      <c r="Q18" s="11">
        <v>1.653212513775344</v>
      </c>
      <c r="R18" s="14" t="s">
        <v>299</v>
      </c>
      <c r="S18" s="28">
        <v>3.7</v>
      </c>
      <c r="T18" s="29" t="s">
        <v>367</v>
      </c>
      <c r="U18" s="14" t="s">
        <v>299</v>
      </c>
      <c r="V18" s="4" t="s">
        <v>9</v>
      </c>
      <c r="W18" s="2"/>
    </row>
    <row r="19" spans="1:247" s="1" customFormat="1" ht="15.6" x14ac:dyDescent="0.3">
      <c r="A19" s="5" t="s">
        <v>127</v>
      </c>
      <c r="B19" s="4" t="s">
        <v>130</v>
      </c>
      <c r="C19" s="4" t="s">
        <v>23</v>
      </c>
      <c r="D19" s="8" t="s">
        <v>128</v>
      </c>
      <c r="E19" s="4" t="s">
        <v>160</v>
      </c>
      <c r="F19" s="4" t="s">
        <v>166</v>
      </c>
      <c r="G19" s="4" t="s">
        <v>175</v>
      </c>
      <c r="H19" s="4"/>
      <c r="I19" s="4">
        <v>4</v>
      </c>
      <c r="J19" s="4">
        <v>10.4</v>
      </c>
      <c r="K19" s="4">
        <v>24.4</v>
      </c>
      <c r="L19" s="14" t="s">
        <v>300</v>
      </c>
      <c r="M19" s="4" t="s">
        <v>359</v>
      </c>
      <c r="N19" s="9"/>
      <c r="O19" s="9">
        <v>1067</v>
      </c>
      <c r="P19" s="10">
        <v>1390000000</v>
      </c>
      <c r="Q19" s="11">
        <v>2.143014800254095</v>
      </c>
      <c r="R19" s="14" t="s">
        <v>299</v>
      </c>
      <c r="S19" s="28">
        <v>2.9</v>
      </c>
      <c r="T19" s="29" t="s">
        <v>367</v>
      </c>
      <c r="U19" s="14" t="s">
        <v>299</v>
      </c>
      <c r="V19" s="4" t="s">
        <v>9</v>
      </c>
      <c r="W19" s="2"/>
    </row>
    <row r="20" spans="1:247" s="1" customFormat="1" ht="15.6" x14ac:dyDescent="0.3">
      <c r="A20" s="5" t="s">
        <v>115</v>
      </c>
      <c r="B20" s="4" t="s">
        <v>130</v>
      </c>
      <c r="C20" s="4" t="s">
        <v>23</v>
      </c>
      <c r="D20" s="4" t="s">
        <v>116</v>
      </c>
      <c r="E20" s="4" t="s">
        <v>160</v>
      </c>
      <c r="F20" s="4" t="s">
        <v>166</v>
      </c>
      <c r="G20" s="4" t="s">
        <v>176</v>
      </c>
      <c r="H20" s="4"/>
      <c r="I20" s="4">
        <v>38</v>
      </c>
      <c r="J20" s="4">
        <v>0.9</v>
      </c>
      <c r="K20" s="4">
        <v>103</v>
      </c>
      <c r="L20" s="14" t="s">
        <v>300</v>
      </c>
      <c r="M20" s="4" t="s">
        <v>359</v>
      </c>
      <c r="N20" s="9"/>
      <c r="O20" s="9">
        <v>1000</v>
      </c>
      <c r="P20" s="10">
        <v>150000000</v>
      </c>
      <c r="Q20" s="11">
        <v>1.1760912590556813</v>
      </c>
      <c r="R20" s="14" t="s">
        <v>300</v>
      </c>
      <c r="S20" s="28">
        <v>6</v>
      </c>
      <c r="T20" s="25" t="s">
        <v>367</v>
      </c>
      <c r="U20" s="14" t="s">
        <v>388</v>
      </c>
      <c r="V20" s="4" t="s">
        <v>9</v>
      </c>
      <c r="W20" s="2"/>
    </row>
    <row r="21" spans="1:247" s="1" customFormat="1" ht="15.6" x14ac:dyDescent="0.3">
      <c r="A21" s="5" t="s">
        <v>129</v>
      </c>
      <c r="B21" s="4" t="s">
        <v>130</v>
      </c>
      <c r="C21" s="4" t="s">
        <v>23</v>
      </c>
      <c r="D21" s="17" t="s">
        <v>131</v>
      </c>
      <c r="E21" s="4" t="s">
        <v>160</v>
      </c>
      <c r="F21" s="4" t="s">
        <v>166</v>
      </c>
      <c r="G21" s="4" t="s">
        <v>174</v>
      </c>
      <c r="H21" s="4"/>
      <c r="I21" s="4">
        <v>8</v>
      </c>
      <c r="J21" s="4">
        <v>3</v>
      </c>
      <c r="K21" s="4">
        <v>22</v>
      </c>
      <c r="L21" s="14" t="s">
        <v>301</v>
      </c>
      <c r="M21" s="4" t="s">
        <v>359</v>
      </c>
      <c r="N21" s="9"/>
      <c r="O21" s="9"/>
      <c r="P21" s="10">
        <v>1670000000</v>
      </c>
      <c r="Q21" s="11">
        <v>2.2227164711475833</v>
      </c>
      <c r="R21" s="14" t="s">
        <v>301</v>
      </c>
      <c r="S21" s="4">
        <v>1.6800000000000002</v>
      </c>
      <c r="T21" s="26" t="s">
        <v>387</v>
      </c>
      <c r="U21" s="14" t="s">
        <v>301</v>
      </c>
      <c r="V21" s="4" t="s">
        <v>9</v>
      </c>
      <c r="W21" s="2"/>
    </row>
    <row r="22" spans="1:247" s="1" customFormat="1" ht="28.8" x14ac:dyDescent="0.3">
      <c r="A22" s="5" t="s">
        <v>140</v>
      </c>
      <c r="B22" s="4" t="s">
        <v>145</v>
      </c>
      <c r="C22" s="4" t="s">
        <v>39</v>
      </c>
      <c r="D22" s="4" t="s">
        <v>146</v>
      </c>
      <c r="E22" s="4" t="s">
        <v>357</v>
      </c>
      <c r="F22" s="4" t="s">
        <v>166</v>
      </c>
      <c r="G22" s="4" t="s">
        <v>177</v>
      </c>
      <c r="H22" s="4" t="s">
        <v>171</v>
      </c>
      <c r="I22" s="4">
        <v>9</v>
      </c>
      <c r="J22" s="4">
        <v>2</v>
      </c>
      <c r="K22" s="4">
        <v>60.6</v>
      </c>
      <c r="L22" s="14" t="s">
        <v>296</v>
      </c>
      <c r="M22" s="4" t="s">
        <v>356</v>
      </c>
      <c r="N22" s="10">
        <v>70000000</v>
      </c>
      <c r="O22" s="9">
        <v>1400</v>
      </c>
      <c r="P22" s="10">
        <v>98000000000</v>
      </c>
      <c r="Q22" s="11">
        <v>3.9912260756924951</v>
      </c>
      <c r="R22" s="14" t="s">
        <v>325</v>
      </c>
      <c r="S22" s="4">
        <v>8</v>
      </c>
      <c r="T22" s="26" t="s">
        <v>368</v>
      </c>
      <c r="U22" s="14" t="s">
        <v>325</v>
      </c>
      <c r="V22" s="4" t="s">
        <v>9</v>
      </c>
      <c r="W22" s="2"/>
    </row>
    <row r="23" spans="1:247" s="1" customFormat="1" ht="28.8" x14ac:dyDescent="0.3">
      <c r="A23" s="5" t="s">
        <v>141</v>
      </c>
      <c r="B23" s="4" t="s">
        <v>145</v>
      </c>
      <c r="C23" s="4" t="s">
        <v>39</v>
      </c>
      <c r="D23" s="4" t="s">
        <v>147</v>
      </c>
      <c r="E23" s="4" t="s">
        <v>160</v>
      </c>
      <c r="F23" s="4" t="s">
        <v>166</v>
      </c>
      <c r="G23" s="4" t="s">
        <v>177</v>
      </c>
      <c r="H23" s="4"/>
      <c r="I23" s="4">
        <v>2</v>
      </c>
      <c r="J23" s="4">
        <v>10.1</v>
      </c>
      <c r="K23" s="4">
        <v>20</v>
      </c>
      <c r="L23" s="14" t="s">
        <v>296</v>
      </c>
      <c r="M23" s="4" t="s">
        <v>359</v>
      </c>
      <c r="N23" s="9"/>
      <c r="O23" s="9"/>
      <c r="P23" s="10">
        <v>7500000000</v>
      </c>
      <c r="Q23" s="11">
        <v>2.8750612633917001</v>
      </c>
      <c r="R23" s="14" t="s">
        <v>325</v>
      </c>
      <c r="S23" s="4">
        <v>4</v>
      </c>
      <c r="T23" s="26" t="s">
        <v>368</v>
      </c>
      <c r="U23" s="14" t="s">
        <v>325</v>
      </c>
      <c r="V23" s="4" t="s">
        <v>9</v>
      </c>
      <c r="W23" s="2"/>
    </row>
    <row r="24" spans="1:247" s="1" customFormat="1" ht="28.8" x14ac:dyDescent="0.3">
      <c r="A24" s="5" t="s">
        <v>142</v>
      </c>
      <c r="B24" s="4" t="s">
        <v>145</v>
      </c>
      <c r="C24" s="4" t="s">
        <v>39</v>
      </c>
      <c r="D24" s="4" t="s">
        <v>148</v>
      </c>
      <c r="E24" s="4" t="s">
        <v>160</v>
      </c>
      <c r="F24" s="4" t="s">
        <v>166</v>
      </c>
      <c r="G24" s="4" t="s">
        <v>177</v>
      </c>
      <c r="H24" s="4"/>
      <c r="I24" s="4">
        <v>2</v>
      </c>
      <c r="J24" s="4">
        <v>2</v>
      </c>
      <c r="K24" s="4">
        <v>9.6</v>
      </c>
      <c r="L24" s="14" t="s">
        <v>296</v>
      </c>
      <c r="M24" s="4" t="s">
        <v>359</v>
      </c>
      <c r="N24" s="9"/>
      <c r="O24" s="9"/>
      <c r="P24" s="10">
        <v>35000000000</v>
      </c>
      <c r="Q24" s="11">
        <v>3.5440680443502757</v>
      </c>
      <c r="R24" s="14" t="s">
        <v>325</v>
      </c>
      <c r="S24" s="4">
        <v>6</v>
      </c>
      <c r="T24" s="26" t="s">
        <v>368</v>
      </c>
      <c r="U24" s="14" t="s">
        <v>325</v>
      </c>
      <c r="V24" s="4" t="s">
        <v>9</v>
      </c>
      <c r="W24" s="2"/>
    </row>
    <row r="25" spans="1:247" s="1" customFormat="1" ht="28.8" x14ac:dyDescent="0.3">
      <c r="A25" s="5" t="s">
        <v>143</v>
      </c>
      <c r="B25" s="4" t="s">
        <v>145</v>
      </c>
      <c r="C25" s="4" t="s">
        <v>39</v>
      </c>
      <c r="D25" s="4" t="s">
        <v>149</v>
      </c>
      <c r="E25" s="4" t="s">
        <v>160</v>
      </c>
      <c r="F25" s="4" t="s">
        <v>166</v>
      </c>
      <c r="G25" s="4" t="s">
        <v>177</v>
      </c>
      <c r="H25" s="4"/>
      <c r="I25" s="4">
        <v>4</v>
      </c>
      <c r="J25" s="4">
        <v>20.100000000000001</v>
      </c>
      <c r="K25" s="4">
        <v>56</v>
      </c>
      <c r="L25" s="14" t="s">
        <v>296</v>
      </c>
      <c r="M25" s="4" t="s">
        <v>359</v>
      </c>
      <c r="N25" s="9"/>
      <c r="O25" s="9"/>
      <c r="P25" s="10">
        <v>7500000000</v>
      </c>
      <c r="Q25" s="11">
        <v>2.8750612633917001</v>
      </c>
      <c r="R25" s="14" t="s">
        <v>325</v>
      </c>
      <c r="S25" s="4">
        <v>8.1999999999999993</v>
      </c>
      <c r="T25" s="26" t="s">
        <v>368</v>
      </c>
      <c r="U25" s="14" t="s">
        <v>325</v>
      </c>
      <c r="V25" s="4" t="s">
        <v>9</v>
      </c>
      <c r="W25" s="2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6"/>
      <c r="DK25" s="16"/>
      <c r="DL25" s="16"/>
      <c r="DM25" s="16"/>
      <c r="DN25" s="16"/>
      <c r="DO25" s="16"/>
      <c r="DP25" s="16"/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6"/>
      <c r="EB25" s="16"/>
      <c r="EC25" s="16"/>
      <c r="ED25" s="16"/>
      <c r="EE25" s="16"/>
      <c r="EF25" s="16"/>
      <c r="EG25" s="16"/>
      <c r="EH25" s="16"/>
      <c r="EI25" s="16"/>
      <c r="EJ25" s="16"/>
      <c r="EK25" s="16"/>
      <c r="EL25" s="16"/>
      <c r="EM25" s="16"/>
      <c r="EN25" s="16"/>
      <c r="EO25" s="16"/>
      <c r="EP25" s="16"/>
      <c r="EQ25" s="16"/>
      <c r="ER25" s="16"/>
      <c r="ES25" s="16"/>
      <c r="ET25" s="16"/>
      <c r="EU25" s="16"/>
      <c r="EV25" s="16"/>
      <c r="EW25" s="16"/>
      <c r="EX25" s="16"/>
      <c r="EY25" s="16"/>
      <c r="EZ25" s="16"/>
      <c r="FA25" s="16"/>
      <c r="FB25" s="16"/>
      <c r="FC25" s="16"/>
      <c r="FD25" s="16"/>
      <c r="FE25" s="16"/>
      <c r="FF25" s="16"/>
      <c r="FG25" s="16"/>
      <c r="FH25" s="16"/>
      <c r="FI25" s="16"/>
      <c r="FJ25" s="16"/>
      <c r="FK25" s="16"/>
      <c r="FL25" s="16"/>
      <c r="FM25" s="16"/>
      <c r="FN25" s="16"/>
      <c r="FO25" s="16"/>
      <c r="FP25" s="16"/>
      <c r="FQ25" s="16"/>
      <c r="FR25" s="16"/>
      <c r="FS25" s="16"/>
      <c r="FT25" s="16"/>
      <c r="FU25" s="16"/>
      <c r="FV25" s="16"/>
      <c r="FW25" s="16"/>
      <c r="FX25" s="16"/>
      <c r="FY25" s="16"/>
      <c r="FZ25" s="16"/>
      <c r="GA25" s="16"/>
      <c r="GB25" s="16"/>
      <c r="GC25" s="16"/>
      <c r="GD25" s="16"/>
      <c r="GE25" s="16"/>
      <c r="GF25" s="16"/>
      <c r="GG25" s="16"/>
      <c r="GH25" s="16"/>
      <c r="GI25" s="16"/>
      <c r="GJ25" s="16"/>
      <c r="GK25" s="16"/>
      <c r="GL25" s="16"/>
      <c r="GM25" s="16"/>
      <c r="GN25" s="16"/>
      <c r="GO25" s="16"/>
      <c r="GP25" s="16"/>
      <c r="GQ25" s="16"/>
      <c r="GR25" s="16"/>
      <c r="GS25" s="16"/>
      <c r="GT25" s="16"/>
      <c r="GU25" s="16"/>
      <c r="GV25" s="16"/>
      <c r="GW25" s="16"/>
      <c r="GX25" s="16"/>
      <c r="GY25" s="16"/>
      <c r="GZ25" s="16"/>
      <c r="HA25" s="16"/>
      <c r="HB25" s="16"/>
      <c r="HC25" s="16"/>
      <c r="HD25" s="16"/>
      <c r="HE25" s="16"/>
      <c r="HF25" s="16"/>
      <c r="HG25" s="16"/>
      <c r="HH25" s="16"/>
      <c r="HI25" s="16"/>
      <c r="HJ25" s="16"/>
      <c r="HK25" s="16"/>
      <c r="HL25" s="16"/>
      <c r="HM25" s="16"/>
      <c r="HN25" s="16"/>
      <c r="HO25" s="16"/>
      <c r="HP25" s="16"/>
      <c r="HQ25" s="16"/>
      <c r="HR25" s="16"/>
      <c r="HS25" s="16"/>
      <c r="HT25" s="16"/>
      <c r="HU25" s="16"/>
      <c r="HV25" s="16"/>
      <c r="HW25" s="16"/>
      <c r="HX25" s="16"/>
      <c r="HY25" s="16"/>
      <c r="HZ25" s="16"/>
      <c r="IA25" s="16"/>
      <c r="IB25" s="16"/>
      <c r="IC25" s="16"/>
      <c r="ID25" s="16"/>
      <c r="IE25" s="16"/>
      <c r="IF25" s="16"/>
      <c r="IG25" s="16"/>
      <c r="IH25" s="16"/>
      <c r="II25" s="16"/>
      <c r="IJ25" s="16"/>
      <c r="IK25" s="16"/>
      <c r="IL25" s="16"/>
      <c r="IM25" s="16"/>
    </row>
    <row r="26" spans="1:247" s="1" customFormat="1" ht="28.8" x14ac:dyDescent="0.3">
      <c r="A26" s="5" t="s">
        <v>144</v>
      </c>
      <c r="B26" s="4" t="s">
        <v>145</v>
      </c>
      <c r="C26" s="4" t="s">
        <v>39</v>
      </c>
      <c r="D26" s="4" t="s">
        <v>150</v>
      </c>
      <c r="E26" s="4" t="s">
        <v>357</v>
      </c>
      <c r="F26" s="4" t="s">
        <v>166</v>
      </c>
      <c r="G26" s="4" t="s">
        <v>177</v>
      </c>
      <c r="H26" s="4" t="s">
        <v>171</v>
      </c>
      <c r="I26" s="4">
        <v>4</v>
      </c>
      <c r="J26" s="4">
        <v>10.7</v>
      </c>
      <c r="K26" s="4">
        <v>39</v>
      </c>
      <c r="L26" s="14" t="s">
        <v>296</v>
      </c>
      <c r="M26" s="4" t="s">
        <v>359</v>
      </c>
      <c r="N26" s="9"/>
      <c r="O26" s="9"/>
      <c r="P26" s="10">
        <v>7500000000</v>
      </c>
      <c r="Q26" s="11">
        <v>2.8750612633917001</v>
      </c>
      <c r="R26" s="14" t="s">
        <v>325</v>
      </c>
      <c r="S26" s="4">
        <v>5</v>
      </c>
      <c r="T26" s="26" t="s">
        <v>368</v>
      </c>
      <c r="U26" s="14" t="s">
        <v>325</v>
      </c>
      <c r="V26" s="4" t="s">
        <v>9</v>
      </c>
      <c r="W26" s="2"/>
    </row>
    <row r="27" spans="1:247" s="1" customFormat="1" ht="15.6" x14ac:dyDescent="0.3">
      <c r="A27" s="5" t="s">
        <v>52</v>
      </c>
      <c r="B27" s="4" t="s">
        <v>52</v>
      </c>
      <c r="C27" s="4" t="s">
        <v>53</v>
      </c>
      <c r="D27" s="4" t="s">
        <v>54</v>
      </c>
      <c r="E27" s="4" t="s">
        <v>159</v>
      </c>
      <c r="F27" s="4" t="s">
        <v>166</v>
      </c>
      <c r="G27" s="4" t="s">
        <v>178</v>
      </c>
      <c r="H27" s="4" t="s">
        <v>171</v>
      </c>
      <c r="I27" s="4">
        <v>31</v>
      </c>
      <c r="J27" s="4">
        <v>8</v>
      </c>
      <c r="K27" s="4">
        <v>57</v>
      </c>
      <c r="L27" s="14" t="s">
        <v>309</v>
      </c>
      <c r="M27" s="4" t="s">
        <v>359</v>
      </c>
      <c r="N27" s="7">
        <v>41000000</v>
      </c>
      <c r="O27" s="4">
        <v>1100</v>
      </c>
      <c r="P27" s="7">
        <v>45100000000</v>
      </c>
      <c r="Q27" s="11">
        <v>3.6541765418779608</v>
      </c>
      <c r="R27" s="14" t="s">
        <v>309</v>
      </c>
      <c r="S27" s="6">
        <v>11</v>
      </c>
      <c r="T27" s="25" t="s">
        <v>369</v>
      </c>
      <c r="U27" s="14" t="s">
        <v>309</v>
      </c>
      <c r="V27" s="4" t="s">
        <v>10</v>
      </c>
      <c r="W27" s="2"/>
    </row>
    <row r="28" spans="1:247" s="1" customFormat="1" ht="28.8" x14ac:dyDescent="0.3">
      <c r="A28" s="5" t="s">
        <v>11</v>
      </c>
      <c r="B28" s="4" t="s">
        <v>12</v>
      </c>
      <c r="C28" s="4" t="s">
        <v>13</v>
      </c>
      <c r="D28" s="4" t="s">
        <v>14</v>
      </c>
      <c r="E28" s="4" t="s">
        <v>358</v>
      </c>
      <c r="F28" s="4" t="s">
        <v>167</v>
      </c>
      <c r="G28" s="4" t="s">
        <v>179</v>
      </c>
      <c r="H28" s="4" t="s">
        <v>180</v>
      </c>
      <c r="I28" s="4">
        <v>6</v>
      </c>
      <c r="J28" s="4">
        <v>78</v>
      </c>
      <c r="K28" s="4">
        <v>899</v>
      </c>
      <c r="L28" s="14" t="s">
        <v>311</v>
      </c>
      <c r="M28" s="4" t="s">
        <v>359</v>
      </c>
      <c r="N28" s="7">
        <v>6500000000</v>
      </c>
      <c r="O28" s="4">
        <v>900</v>
      </c>
      <c r="P28" s="7">
        <v>5850000000000</v>
      </c>
      <c r="Q28" s="11">
        <v>5.7671558660821809</v>
      </c>
      <c r="R28" s="14" t="s">
        <v>334</v>
      </c>
      <c r="S28" s="6">
        <v>31</v>
      </c>
      <c r="T28" s="25" t="s">
        <v>361</v>
      </c>
      <c r="U28" s="14" t="s">
        <v>334</v>
      </c>
      <c r="V28" s="4" t="s">
        <v>10</v>
      </c>
      <c r="W28" s="2"/>
    </row>
    <row r="29" spans="1:247" s="1" customFormat="1" ht="28.8" x14ac:dyDescent="0.3">
      <c r="A29" s="5" t="s">
        <v>110</v>
      </c>
      <c r="B29" s="4" t="s">
        <v>111</v>
      </c>
      <c r="C29" s="4" t="s">
        <v>39</v>
      </c>
      <c r="D29" s="4" t="s">
        <v>112</v>
      </c>
      <c r="E29" s="4" t="s">
        <v>160</v>
      </c>
      <c r="F29" s="4" t="s">
        <v>167</v>
      </c>
      <c r="G29" s="4" t="s">
        <v>181</v>
      </c>
      <c r="H29" s="4"/>
      <c r="I29" s="4">
        <v>3</v>
      </c>
      <c r="J29" s="4">
        <v>50</v>
      </c>
      <c r="K29" s="4">
        <v>115</v>
      </c>
      <c r="L29" s="14" t="s">
        <v>292</v>
      </c>
      <c r="M29" s="4" t="s">
        <v>359</v>
      </c>
      <c r="N29" s="10" t="e">
        <f>(#REF!*2700)/1000</f>
        <v>#REF!</v>
      </c>
      <c r="O29" s="9"/>
      <c r="P29" s="10">
        <v>729000000000</v>
      </c>
      <c r="Q29" s="11">
        <v>4.8627275283179738</v>
      </c>
      <c r="R29" s="14" t="s">
        <v>323</v>
      </c>
      <c r="S29" s="4">
        <v>18.3</v>
      </c>
      <c r="T29" s="25" t="s">
        <v>370</v>
      </c>
      <c r="U29" s="14" t="s">
        <v>339</v>
      </c>
      <c r="V29" s="4" t="s">
        <v>9</v>
      </c>
      <c r="W29" s="2"/>
    </row>
    <row r="30" spans="1:247" s="1" customFormat="1" ht="15.6" x14ac:dyDescent="0.3">
      <c r="A30" s="5" t="s">
        <v>99</v>
      </c>
      <c r="B30" s="4" t="s">
        <v>100</v>
      </c>
      <c r="C30" s="4" t="s">
        <v>39</v>
      </c>
      <c r="D30" s="4" t="s">
        <v>101</v>
      </c>
      <c r="E30" s="4" t="s">
        <v>160</v>
      </c>
      <c r="F30" s="4" t="s">
        <v>166</v>
      </c>
      <c r="G30" s="4" t="s">
        <v>174</v>
      </c>
      <c r="H30" s="4"/>
      <c r="I30" s="4">
        <v>14</v>
      </c>
      <c r="J30" s="4">
        <v>0.3</v>
      </c>
      <c r="K30" s="4">
        <v>2.06</v>
      </c>
      <c r="L30" s="14" t="s">
        <v>302</v>
      </c>
      <c r="M30" s="4" t="s">
        <v>359</v>
      </c>
      <c r="N30" s="9"/>
      <c r="O30" s="9"/>
      <c r="P30" s="9"/>
      <c r="Q30" s="4" t="s">
        <v>135</v>
      </c>
      <c r="R30" s="14" t="s">
        <v>302</v>
      </c>
      <c r="S30" s="4">
        <v>1</v>
      </c>
      <c r="T30" s="25" t="s">
        <v>371</v>
      </c>
      <c r="U30" s="14" t="s">
        <v>302</v>
      </c>
      <c r="V30" s="4" t="s">
        <v>9</v>
      </c>
      <c r="W30" s="2"/>
    </row>
    <row r="31" spans="1:247" s="1" customFormat="1" ht="15.6" x14ac:dyDescent="0.3">
      <c r="A31" s="5" t="s">
        <v>37</v>
      </c>
      <c r="B31" s="4" t="s">
        <v>38</v>
      </c>
      <c r="C31" s="4" t="s">
        <v>39</v>
      </c>
      <c r="D31" s="4">
        <v>1104</v>
      </c>
      <c r="E31" s="4" t="s">
        <v>160</v>
      </c>
      <c r="F31" s="4" t="s">
        <v>166</v>
      </c>
      <c r="G31" s="4" t="s">
        <v>169</v>
      </c>
      <c r="H31" s="4"/>
      <c r="I31" s="4">
        <v>13</v>
      </c>
      <c r="J31" s="4">
        <v>8</v>
      </c>
      <c r="K31" s="4">
        <v>215</v>
      </c>
      <c r="L31" s="14" t="s">
        <v>288</v>
      </c>
      <c r="M31" s="4" t="s">
        <v>359</v>
      </c>
      <c r="N31" s="7">
        <v>950000000</v>
      </c>
      <c r="O31" s="4">
        <v>400</v>
      </c>
      <c r="P31" s="7">
        <v>380000000000</v>
      </c>
      <c r="Q31" s="11">
        <v>4.5797835966168101</v>
      </c>
      <c r="R31" s="14" t="s">
        <v>321</v>
      </c>
      <c r="S31" s="6">
        <v>25</v>
      </c>
      <c r="T31" s="25" t="s">
        <v>361</v>
      </c>
      <c r="U31" s="14" t="s">
        <v>321</v>
      </c>
      <c r="V31" s="4" t="s">
        <v>9</v>
      </c>
      <c r="W31" s="2"/>
    </row>
    <row r="32" spans="1:247" s="1" customFormat="1" ht="15.6" x14ac:dyDescent="0.3">
      <c r="A32" s="5" t="s">
        <v>40</v>
      </c>
      <c r="B32" s="4" t="s">
        <v>38</v>
      </c>
      <c r="C32" s="4" t="s">
        <v>39</v>
      </c>
      <c r="D32" s="4" t="s">
        <v>41</v>
      </c>
      <c r="E32" s="4" t="s">
        <v>160</v>
      </c>
      <c r="F32" s="4" t="s">
        <v>166</v>
      </c>
      <c r="G32" s="4" t="s">
        <v>169</v>
      </c>
      <c r="H32" s="4"/>
      <c r="I32" s="4">
        <v>9</v>
      </c>
      <c r="J32" s="4">
        <v>10</v>
      </c>
      <c r="K32" s="4">
        <v>211</v>
      </c>
      <c r="L32" s="14" t="s">
        <v>288</v>
      </c>
      <c r="M32" s="4" t="s">
        <v>359</v>
      </c>
      <c r="N32" s="7">
        <v>350000000</v>
      </c>
      <c r="O32" s="4">
        <v>740</v>
      </c>
      <c r="P32" s="7">
        <v>259000000000</v>
      </c>
      <c r="Q32" s="11">
        <v>4.4132997640812519</v>
      </c>
      <c r="R32" s="14" t="s">
        <v>321</v>
      </c>
      <c r="S32" s="6">
        <v>25</v>
      </c>
      <c r="T32" s="25" t="s">
        <v>361</v>
      </c>
      <c r="U32" s="14" t="s">
        <v>321</v>
      </c>
      <c r="V32" s="4" t="s">
        <v>9</v>
      </c>
      <c r="W32" s="2"/>
    </row>
    <row r="33" spans="1:247" s="1" customFormat="1" ht="15.6" x14ac:dyDescent="0.3">
      <c r="A33" s="5" t="s">
        <v>45</v>
      </c>
      <c r="B33" s="4" t="s">
        <v>38</v>
      </c>
      <c r="C33" s="4" t="s">
        <v>39</v>
      </c>
      <c r="D33" s="4">
        <v>1693</v>
      </c>
      <c r="E33" s="4" t="s">
        <v>160</v>
      </c>
      <c r="F33" s="4" t="s">
        <v>166</v>
      </c>
      <c r="G33" s="4" t="s">
        <v>169</v>
      </c>
      <c r="H33" s="4"/>
      <c r="I33" s="4">
        <v>11</v>
      </c>
      <c r="J33" s="4">
        <v>7.5</v>
      </c>
      <c r="K33" s="4">
        <v>164</v>
      </c>
      <c r="L33" s="14" t="s">
        <v>288</v>
      </c>
      <c r="M33" s="4" t="s">
        <v>359</v>
      </c>
      <c r="N33" s="7">
        <v>200000000</v>
      </c>
      <c r="O33" s="4">
        <v>560</v>
      </c>
      <c r="P33" s="7">
        <v>112000000000</v>
      </c>
      <c r="Q33" s="11">
        <v>4.0492180226701819</v>
      </c>
      <c r="R33" s="14" t="s">
        <v>321</v>
      </c>
      <c r="S33" s="6">
        <v>17</v>
      </c>
      <c r="T33" s="25" t="s">
        <v>361</v>
      </c>
      <c r="U33" s="14" t="s">
        <v>321</v>
      </c>
      <c r="V33" s="4" t="s">
        <v>9</v>
      </c>
      <c r="W33" s="2"/>
    </row>
    <row r="34" spans="1:247" s="1" customFormat="1" ht="15.6" x14ac:dyDescent="0.3">
      <c r="A34" s="5" t="s">
        <v>46</v>
      </c>
      <c r="B34" s="4" t="s">
        <v>38</v>
      </c>
      <c r="C34" s="4" t="s">
        <v>39</v>
      </c>
      <c r="D34" s="4">
        <v>1766</v>
      </c>
      <c r="E34" s="4" t="s">
        <v>160</v>
      </c>
      <c r="F34" s="4" t="s">
        <v>166</v>
      </c>
      <c r="G34" s="4" t="s">
        <v>169</v>
      </c>
      <c r="H34" s="4"/>
      <c r="I34" s="4">
        <v>10</v>
      </c>
      <c r="J34" s="4">
        <v>8</v>
      </c>
      <c r="K34" s="4">
        <v>219</v>
      </c>
      <c r="L34" s="14" t="s">
        <v>288</v>
      </c>
      <c r="M34" s="4" t="s">
        <v>359</v>
      </c>
      <c r="N34" s="7">
        <v>200000000</v>
      </c>
      <c r="O34" s="4">
        <v>420</v>
      </c>
      <c r="P34" s="7">
        <v>84000000000</v>
      </c>
      <c r="Q34" s="11">
        <v>3.924279286061882</v>
      </c>
      <c r="R34" s="14" t="s">
        <v>321</v>
      </c>
      <c r="S34" s="6">
        <v>18</v>
      </c>
      <c r="T34" s="25" t="s">
        <v>361</v>
      </c>
      <c r="U34" s="14" t="s">
        <v>321</v>
      </c>
      <c r="V34" s="4" t="s">
        <v>9</v>
      </c>
      <c r="W34" s="2"/>
    </row>
    <row r="35" spans="1:247" s="1" customFormat="1" ht="15.6" x14ac:dyDescent="0.3">
      <c r="A35" s="5" t="s">
        <v>47</v>
      </c>
      <c r="B35" s="4" t="s">
        <v>38</v>
      </c>
      <c r="C35" s="4" t="s">
        <v>39</v>
      </c>
      <c r="D35" s="4">
        <v>1845</v>
      </c>
      <c r="E35" s="4" t="s">
        <v>159</v>
      </c>
      <c r="F35" s="4" t="s">
        <v>166</v>
      </c>
      <c r="G35" s="4" t="s">
        <v>182</v>
      </c>
      <c r="H35" s="4" t="s">
        <v>171</v>
      </c>
      <c r="I35" s="4">
        <v>46</v>
      </c>
      <c r="J35" s="4">
        <v>3.6</v>
      </c>
      <c r="K35" s="4">
        <v>87.6</v>
      </c>
      <c r="L35" s="14" t="s">
        <v>306</v>
      </c>
      <c r="M35" s="4" t="s">
        <v>359</v>
      </c>
      <c r="N35" s="7">
        <v>170000000</v>
      </c>
      <c r="O35" s="12">
        <v>600</v>
      </c>
      <c r="P35" s="7">
        <v>102000000000</v>
      </c>
      <c r="Q35" s="11">
        <v>4.008600171761918</v>
      </c>
      <c r="R35" s="14" t="s">
        <v>306</v>
      </c>
      <c r="S35" s="6">
        <v>30</v>
      </c>
      <c r="T35" s="25" t="s">
        <v>366</v>
      </c>
      <c r="U35" s="14" t="s">
        <v>306</v>
      </c>
      <c r="V35" s="4" t="s">
        <v>9</v>
      </c>
      <c r="W35" s="2"/>
    </row>
    <row r="36" spans="1:247" s="1" customFormat="1" ht="15.6" x14ac:dyDescent="0.3">
      <c r="A36" s="5" t="s">
        <v>51</v>
      </c>
      <c r="B36" s="4" t="s">
        <v>38</v>
      </c>
      <c r="C36" s="4" t="s">
        <v>39</v>
      </c>
      <c r="D36" s="4">
        <v>1947</v>
      </c>
      <c r="E36" s="4" t="s">
        <v>160</v>
      </c>
      <c r="F36" s="4" t="s">
        <v>167</v>
      </c>
      <c r="G36" s="4" t="s">
        <v>183</v>
      </c>
      <c r="H36" s="4"/>
      <c r="I36" s="4">
        <v>8</v>
      </c>
      <c r="J36" s="4">
        <v>3.5</v>
      </c>
      <c r="K36" s="4">
        <v>3800</v>
      </c>
      <c r="L36" s="14" t="s">
        <v>285</v>
      </c>
      <c r="M36" s="4" t="s">
        <v>359</v>
      </c>
      <c r="N36" s="7">
        <v>180000000</v>
      </c>
      <c r="O36" s="12">
        <f>P36/N36</f>
        <v>666.66666666666663</v>
      </c>
      <c r="P36" s="7">
        <v>120000000000</v>
      </c>
      <c r="Q36" s="11">
        <v>4.0791812460476251</v>
      </c>
      <c r="R36" s="14" t="s">
        <v>285</v>
      </c>
      <c r="S36" s="6">
        <v>28.5</v>
      </c>
      <c r="T36" s="25" t="s">
        <v>372</v>
      </c>
      <c r="U36" s="14" t="s">
        <v>285</v>
      </c>
      <c r="V36" s="4" t="s">
        <v>9</v>
      </c>
      <c r="W36" s="2"/>
    </row>
    <row r="37" spans="1:247" s="1" customFormat="1" ht="28.8" x14ac:dyDescent="0.3">
      <c r="A37" s="5" t="s">
        <v>64</v>
      </c>
      <c r="B37" s="4" t="s">
        <v>38</v>
      </c>
      <c r="C37" s="4" t="s">
        <v>39</v>
      </c>
      <c r="D37" s="4" t="s">
        <v>65</v>
      </c>
      <c r="E37" s="4" t="s">
        <v>160</v>
      </c>
      <c r="F37" s="4" t="s">
        <v>167</v>
      </c>
      <c r="G37" s="4" t="s">
        <v>184</v>
      </c>
      <c r="H37" s="4"/>
      <c r="I37" s="4">
        <v>26</v>
      </c>
      <c r="J37" s="4">
        <v>4.2</v>
      </c>
      <c r="K37" s="4">
        <v>195</v>
      </c>
      <c r="L37" s="14" t="s">
        <v>294</v>
      </c>
      <c r="M37" s="4" t="s">
        <v>359</v>
      </c>
      <c r="N37" s="7">
        <v>17500000</v>
      </c>
      <c r="O37" s="4">
        <v>500</v>
      </c>
      <c r="P37" s="7">
        <v>9000000000</v>
      </c>
      <c r="Q37" s="11">
        <v>2.9542425094393252</v>
      </c>
      <c r="R37" s="14" t="s">
        <v>294</v>
      </c>
      <c r="S37" s="4">
        <v>11.5</v>
      </c>
      <c r="T37" s="25" t="s">
        <v>373</v>
      </c>
      <c r="U37" s="14" t="s">
        <v>340</v>
      </c>
      <c r="V37" s="4" t="s">
        <v>9</v>
      </c>
      <c r="W37" s="2"/>
    </row>
    <row r="38" spans="1:247" s="1" customFormat="1" ht="15.6" x14ac:dyDescent="0.3">
      <c r="A38" s="5" t="s">
        <v>42</v>
      </c>
      <c r="B38" s="4" t="s">
        <v>42</v>
      </c>
      <c r="C38" s="4" t="s">
        <v>43</v>
      </c>
      <c r="D38" s="4" t="s">
        <v>44</v>
      </c>
      <c r="E38" s="4" t="s">
        <v>160</v>
      </c>
      <c r="F38" s="4" t="s">
        <v>167</v>
      </c>
      <c r="G38" s="4" t="s">
        <v>174</v>
      </c>
      <c r="H38" s="4"/>
      <c r="I38" s="4">
        <v>28</v>
      </c>
      <c r="J38" s="4">
        <v>17</v>
      </c>
      <c r="K38" s="4">
        <v>115</v>
      </c>
      <c r="L38" s="14" t="s">
        <v>282</v>
      </c>
      <c r="M38" s="4" t="s">
        <v>359</v>
      </c>
      <c r="N38" s="7">
        <v>13500000000</v>
      </c>
      <c r="O38" s="4">
        <v>650</v>
      </c>
      <c r="P38" s="7">
        <v>8775000000000</v>
      </c>
      <c r="Q38" s="11">
        <v>5.9432471251378622</v>
      </c>
      <c r="R38" s="14" t="s">
        <v>319</v>
      </c>
      <c r="S38" s="6">
        <v>31</v>
      </c>
      <c r="T38" s="25" t="s">
        <v>374</v>
      </c>
      <c r="U38" s="14" t="s">
        <v>319</v>
      </c>
      <c r="V38" s="4" t="s">
        <v>10</v>
      </c>
      <c r="W38" s="2"/>
    </row>
    <row r="39" spans="1:247" s="1" customFormat="1" ht="15.6" x14ac:dyDescent="0.3">
      <c r="A39" s="5" t="s">
        <v>66</v>
      </c>
      <c r="B39" s="4" t="s">
        <v>67</v>
      </c>
      <c r="C39" s="4" t="s">
        <v>49</v>
      </c>
      <c r="D39" s="4" t="s">
        <v>68</v>
      </c>
      <c r="E39" s="4" t="s">
        <v>159</v>
      </c>
      <c r="F39" s="4" t="s">
        <v>167</v>
      </c>
      <c r="G39" s="4" t="s">
        <v>185</v>
      </c>
      <c r="H39" s="4" t="s">
        <v>186</v>
      </c>
      <c r="I39" s="4">
        <v>4</v>
      </c>
      <c r="J39" s="4">
        <v>108</v>
      </c>
      <c r="K39" s="4">
        <v>528</v>
      </c>
      <c r="L39" s="14" t="s">
        <v>307</v>
      </c>
      <c r="M39" s="4" t="s">
        <v>359</v>
      </c>
      <c r="N39" s="7">
        <v>7590000000</v>
      </c>
      <c r="O39" s="4">
        <v>1000</v>
      </c>
      <c r="P39" s="7">
        <v>7590000000000</v>
      </c>
      <c r="Q39" s="11">
        <v>5.880241775895481</v>
      </c>
      <c r="R39" s="14" t="s">
        <v>307</v>
      </c>
      <c r="S39" s="4">
        <v>18</v>
      </c>
      <c r="T39" s="25" t="s">
        <v>375</v>
      </c>
      <c r="U39" s="14" t="s">
        <v>345</v>
      </c>
      <c r="V39" s="4" t="s">
        <v>9</v>
      </c>
      <c r="W39" s="2"/>
    </row>
    <row r="40" spans="1:247" s="1" customFormat="1" ht="28.8" x14ac:dyDescent="0.3">
      <c r="A40" s="5" t="s">
        <v>108</v>
      </c>
      <c r="B40" s="4" t="s">
        <v>107</v>
      </c>
      <c r="C40" s="4" t="s">
        <v>39</v>
      </c>
      <c r="D40" s="4" t="s">
        <v>109</v>
      </c>
      <c r="E40" s="4" t="s">
        <v>160</v>
      </c>
      <c r="F40" s="4" t="s">
        <v>166</v>
      </c>
      <c r="G40" s="4" t="s">
        <v>187</v>
      </c>
      <c r="H40" s="4"/>
      <c r="I40" s="4">
        <v>16</v>
      </c>
      <c r="J40" s="4">
        <v>1.2</v>
      </c>
      <c r="K40" s="4">
        <v>19.8</v>
      </c>
      <c r="L40" s="14" t="s">
        <v>279</v>
      </c>
      <c r="M40" s="4" t="s">
        <v>356</v>
      </c>
      <c r="N40" s="10">
        <v>80000000</v>
      </c>
      <c r="O40" s="9">
        <v>1000</v>
      </c>
      <c r="P40" s="10">
        <v>80000000000</v>
      </c>
      <c r="Q40" s="11">
        <v>3.9030899869919438</v>
      </c>
      <c r="R40" s="14" t="s">
        <v>279</v>
      </c>
      <c r="S40" s="4" t="s">
        <v>135</v>
      </c>
      <c r="T40" s="25" t="s">
        <v>135</v>
      </c>
      <c r="U40" s="4" t="s">
        <v>135</v>
      </c>
      <c r="V40" s="4" t="s">
        <v>135</v>
      </c>
      <c r="W40" s="2"/>
    </row>
    <row r="41" spans="1:247" s="1" customFormat="1" ht="15.6" x14ac:dyDescent="0.3">
      <c r="A41" s="5" t="s">
        <v>134</v>
      </c>
      <c r="B41" s="4" t="s">
        <v>113</v>
      </c>
      <c r="C41" s="4" t="s">
        <v>35</v>
      </c>
      <c r="D41" s="4" t="s">
        <v>114</v>
      </c>
      <c r="E41" s="4" t="s">
        <v>160</v>
      </c>
      <c r="F41" s="4" t="s">
        <v>166</v>
      </c>
      <c r="G41" s="4" t="s">
        <v>188</v>
      </c>
      <c r="H41" s="4"/>
      <c r="I41" s="4">
        <v>8</v>
      </c>
      <c r="J41" s="4">
        <v>4</v>
      </c>
      <c r="K41" s="4">
        <v>51</v>
      </c>
      <c r="L41" s="14" t="s">
        <v>287</v>
      </c>
      <c r="M41" s="4" t="s">
        <v>359</v>
      </c>
      <c r="N41" s="10">
        <v>315000000</v>
      </c>
      <c r="O41" s="9">
        <v>1400</v>
      </c>
      <c r="P41" s="10">
        <v>441000000000</v>
      </c>
      <c r="Q41" s="11">
        <v>4.6444385894678391</v>
      </c>
      <c r="R41" s="14" t="s">
        <v>287</v>
      </c>
      <c r="S41" s="4">
        <v>26</v>
      </c>
      <c r="T41" s="25" t="s">
        <v>376</v>
      </c>
      <c r="U41" s="14" t="s">
        <v>338</v>
      </c>
      <c r="V41" s="4" t="s">
        <v>10</v>
      </c>
      <c r="W41" s="2"/>
    </row>
    <row r="42" spans="1:247" s="1" customFormat="1" ht="28.8" x14ac:dyDescent="0.3">
      <c r="A42" s="5" t="s">
        <v>95</v>
      </c>
      <c r="B42" s="4" t="s">
        <v>95</v>
      </c>
      <c r="C42" s="4" t="s">
        <v>90</v>
      </c>
      <c r="D42" s="4" t="s">
        <v>96</v>
      </c>
      <c r="E42" s="4" t="s">
        <v>160</v>
      </c>
      <c r="F42" s="4" t="s">
        <v>190</v>
      </c>
      <c r="G42" s="4" t="s">
        <v>189</v>
      </c>
      <c r="H42" s="4"/>
      <c r="I42" s="4">
        <v>15</v>
      </c>
      <c r="J42" s="4">
        <v>3.1</v>
      </c>
      <c r="K42" s="4">
        <v>30.4</v>
      </c>
      <c r="L42" s="14" t="s">
        <v>297</v>
      </c>
      <c r="M42" s="4" t="s">
        <v>359</v>
      </c>
      <c r="N42" s="10">
        <v>5300000</v>
      </c>
      <c r="O42" s="9">
        <v>1100</v>
      </c>
      <c r="P42" s="10">
        <v>5830000000</v>
      </c>
      <c r="Q42" s="11">
        <v>2.7656685547590136</v>
      </c>
      <c r="R42" s="14" t="s">
        <v>297</v>
      </c>
      <c r="S42" s="4">
        <v>7.08</v>
      </c>
      <c r="T42" s="25" t="s">
        <v>368</v>
      </c>
      <c r="U42" s="14" t="s">
        <v>342</v>
      </c>
      <c r="V42" s="4" t="s">
        <v>9</v>
      </c>
      <c r="W42" s="2"/>
    </row>
    <row r="43" spans="1:247" s="1" customFormat="1" ht="28.8" x14ac:dyDescent="0.3">
      <c r="A43" s="5" t="s">
        <v>15</v>
      </c>
      <c r="B43" s="4" t="s">
        <v>16</v>
      </c>
      <c r="C43" s="4" t="s">
        <v>13</v>
      </c>
      <c r="D43" s="4" t="s">
        <v>17</v>
      </c>
      <c r="E43" s="4" t="s">
        <v>358</v>
      </c>
      <c r="F43" s="4" t="s">
        <v>167</v>
      </c>
      <c r="G43" s="4" t="s">
        <v>179</v>
      </c>
      <c r="H43" s="4" t="s">
        <v>180</v>
      </c>
      <c r="I43" s="4">
        <v>5</v>
      </c>
      <c r="J43" s="4">
        <v>55</v>
      </c>
      <c r="K43" s="4">
        <v>990</v>
      </c>
      <c r="L43" s="14" t="s">
        <v>311</v>
      </c>
      <c r="M43" s="4" t="s">
        <v>359</v>
      </c>
      <c r="N43" s="7">
        <v>148000000000</v>
      </c>
      <c r="O43" s="4">
        <v>900</v>
      </c>
      <c r="P43" s="7">
        <v>133200000000000</v>
      </c>
      <c r="Q43" s="11">
        <v>7.1245042248342827</v>
      </c>
      <c r="R43" s="14" t="s">
        <v>329</v>
      </c>
      <c r="S43" s="6">
        <v>55</v>
      </c>
      <c r="T43" s="25" t="s">
        <v>377</v>
      </c>
      <c r="U43" s="14" t="s">
        <v>334</v>
      </c>
      <c r="V43" s="4" t="s">
        <v>10</v>
      </c>
      <c r="W43" s="2"/>
    </row>
    <row r="44" spans="1:247" s="1" customFormat="1" ht="28.8" x14ac:dyDescent="0.3">
      <c r="A44" s="5" t="s">
        <v>5</v>
      </c>
      <c r="B44" s="4" t="s">
        <v>6</v>
      </c>
      <c r="C44" s="4" t="s">
        <v>7</v>
      </c>
      <c r="D44" s="4" t="s">
        <v>8</v>
      </c>
      <c r="E44" s="4" t="s">
        <v>358</v>
      </c>
      <c r="F44" s="4" t="s">
        <v>167</v>
      </c>
      <c r="G44" s="4" t="s">
        <v>179</v>
      </c>
      <c r="H44" s="4" t="s">
        <v>180</v>
      </c>
      <c r="I44" s="4">
        <v>14</v>
      </c>
      <c r="J44" s="4">
        <v>5</v>
      </c>
      <c r="K44" s="4">
        <v>479</v>
      </c>
      <c r="L44" s="14" t="s">
        <v>315</v>
      </c>
      <c r="M44" s="4" t="s">
        <v>359</v>
      </c>
      <c r="N44" s="4"/>
      <c r="O44" s="4"/>
      <c r="P44" s="7">
        <v>40000000000000</v>
      </c>
      <c r="Q44" s="11">
        <v>6.6020599913279625</v>
      </c>
      <c r="R44" s="14" t="s">
        <v>333</v>
      </c>
      <c r="S44" s="6">
        <v>38</v>
      </c>
      <c r="T44" s="25" t="s">
        <v>361</v>
      </c>
      <c r="U44" s="14" t="s">
        <v>349</v>
      </c>
      <c r="V44" s="4" t="s">
        <v>10</v>
      </c>
      <c r="W44" s="2"/>
    </row>
    <row r="45" spans="1:247" s="1" customFormat="1" ht="15.6" x14ac:dyDescent="0.3">
      <c r="A45" s="5" t="s">
        <v>78</v>
      </c>
      <c r="B45" s="4" t="s">
        <v>79</v>
      </c>
      <c r="C45" s="4" t="s">
        <v>78</v>
      </c>
      <c r="D45" s="4" t="s">
        <v>80</v>
      </c>
      <c r="E45" s="4" t="s">
        <v>159</v>
      </c>
      <c r="F45" s="4" t="s">
        <v>166</v>
      </c>
      <c r="G45" s="4" t="s">
        <v>191</v>
      </c>
      <c r="H45" s="4" t="s">
        <v>171</v>
      </c>
      <c r="I45" s="4">
        <v>3</v>
      </c>
      <c r="J45" s="4">
        <v>5.7</v>
      </c>
      <c r="K45" s="4">
        <v>7.6</v>
      </c>
      <c r="L45" s="14" t="s">
        <v>310</v>
      </c>
      <c r="M45" s="4" t="s">
        <v>359</v>
      </c>
      <c r="N45" s="7">
        <v>500000</v>
      </c>
      <c r="O45" s="4">
        <v>1000</v>
      </c>
      <c r="P45" s="7">
        <v>500000000</v>
      </c>
      <c r="Q45" s="11">
        <v>1.6989700043360187</v>
      </c>
      <c r="R45" s="14" t="s">
        <v>327</v>
      </c>
      <c r="S45" s="6">
        <v>10.4</v>
      </c>
      <c r="T45" s="25" t="s">
        <v>378</v>
      </c>
      <c r="U45" s="14" t="s">
        <v>310</v>
      </c>
      <c r="V45" s="4" t="s">
        <v>10</v>
      </c>
      <c r="W45" s="2"/>
    </row>
    <row r="46" spans="1:247" s="16" customFormat="1" ht="20.25" customHeight="1" x14ac:dyDescent="0.3">
      <c r="A46" s="5" t="s">
        <v>55</v>
      </c>
      <c r="B46" s="4" t="s">
        <v>19</v>
      </c>
      <c r="C46" s="4" t="s">
        <v>13</v>
      </c>
      <c r="D46" s="4" t="s">
        <v>56</v>
      </c>
      <c r="E46" s="4" t="s">
        <v>358</v>
      </c>
      <c r="F46" s="4" t="s">
        <v>192</v>
      </c>
      <c r="G46" s="4" t="s">
        <v>172</v>
      </c>
      <c r="H46" s="4" t="s">
        <v>171</v>
      </c>
      <c r="I46" s="4">
        <v>33</v>
      </c>
      <c r="J46" s="4">
        <v>136</v>
      </c>
      <c r="K46" s="4">
        <v>640</v>
      </c>
      <c r="L46" s="14" t="s">
        <v>316</v>
      </c>
      <c r="M46" s="4" t="s">
        <v>359</v>
      </c>
      <c r="N46" s="7">
        <v>1100000000</v>
      </c>
      <c r="O46" s="12">
        <f>P46/N46</f>
        <v>472.72727272727275</v>
      </c>
      <c r="P46" s="4">
        <v>520000000000</v>
      </c>
      <c r="Q46" s="11">
        <v>4.7160033436347994</v>
      </c>
      <c r="R46" s="14" t="s">
        <v>335</v>
      </c>
      <c r="S46" s="6">
        <v>27.5</v>
      </c>
      <c r="T46" s="25" t="s">
        <v>379</v>
      </c>
      <c r="U46" s="14" t="s">
        <v>350</v>
      </c>
      <c r="V46" s="4" t="s">
        <v>10</v>
      </c>
      <c r="W46" s="2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</row>
    <row r="47" spans="1:247" s="1" customFormat="1" ht="20.25" customHeight="1" x14ac:dyDescent="0.3">
      <c r="A47" s="5" t="s">
        <v>18</v>
      </c>
      <c r="B47" s="4" t="s">
        <v>19</v>
      </c>
      <c r="C47" s="4" t="s">
        <v>13</v>
      </c>
      <c r="D47" s="4" t="s">
        <v>20</v>
      </c>
      <c r="E47" s="4" t="s">
        <v>358</v>
      </c>
      <c r="F47" s="4" t="s">
        <v>167</v>
      </c>
      <c r="G47" s="4" t="s">
        <v>179</v>
      </c>
      <c r="H47" s="4" t="s">
        <v>180</v>
      </c>
      <c r="I47" s="4">
        <v>10</v>
      </c>
      <c r="J47" s="4">
        <v>93</v>
      </c>
      <c r="K47" s="4">
        <v>388</v>
      </c>
      <c r="L47" s="14" t="s">
        <v>311</v>
      </c>
      <c r="M47" s="4" t="s">
        <v>359</v>
      </c>
      <c r="N47" s="7">
        <v>15300000000</v>
      </c>
      <c r="O47" s="4">
        <v>900</v>
      </c>
      <c r="P47" s="7">
        <v>13770000000000</v>
      </c>
      <c r="Q47" s="11">
        <v>6.1389339402569245</v>
      </c>
      <c r="R47" s="14" t="s">
        <v>334</v>
      </c>
      <c r="S47" s="6">
        <v>31</v>
      </c>
      <c r="T47" s="25" t="s">
        <v>361</v>
      </c>
      <c r="U47" s="14" t="s">
        <v>334</v>
      </c>
      <c r="V47" s="4" t="s">
        <v>10</v>
      </c>
      <c r="W47" s="2"/>
    </row>
    <row r="48" spans="1:247" s="1" customFormat="1" ht="28.8" x14ac:dyDescent="0.3">
      <c r="A48" s="5" t="s">
        <v>61</v>
      </c>
      <c r="B48" s="4" t="s">
        <v>61</v>
      </c>
      <c r="C48" s="4" t="s">
        <v>62</v>
      </c>
      <c r="D48" s="4" t="s">
        <v>63</v>
      </c>
      <c r="E48" s="4" t="s">
        <v>358</v>
      </c>
      <c r="F48" s="4" t="s">
        <v>166</v>
      </c>
      <c r="G48" s="4" t="s">
        <v>193</v>
      </c>
      <c r="H48" s="4" t="s">
        <v>171</v>
      </c>
      <c r="I48" s="4">
        <v>11</v>
      </c>
      <c r="J48" s="4">
        <v>88</v>
      </c>
      <c r="K48" s="4">
        <v>768</v>
      </c>
      <c r="L48" s="14" t="s">
        <v>314</v>
      </c>
      <c r="M48" s="4" t="s">
        <v>359</v>
      </c>
      <c r="N48" s="7">
        <v>5200000000</v>
      </c>
      <c r="O48" s="4">
        <v>1100</v>
      </c>
      <c r="P48" s="7">
        <v>5720000000000</v>
      </c>
      <c r="Q48" s="11">
        <v>5.7573960287930248</v>
      </c>
      <c r="R48" s="14" t="s">
        <v>332</v>
      </c>
      <c r="S48" s="6">
        <v>38.299999999999997</v>
      </c>
      <c r="T48" s="25" t="s">
        <v>380</v>
      </c>
      <c r="U48" s="14" t="s">
        <v>348</v>
      </c>
      <c r="V48" s="4" t="s">
        <v>10</v>
      </c>
      <c r="W48" s="2"/>
    </row>
    <row r="49" spans="1:247" s="1" customFormat="1" ht="15.6" x14ac:dyDescent="0.3">
      <c r="A49" s="5" t="s">
        <v>132</v>
      </c>
      <c r="B49" s="4" t="s">
        <v>132</v>
      </c>
      <c r="C49" s="4" t="s">
        <v>30</v>
      </c>
      <c r="D49" s="4" t="s">
        <v>133</v>
      </c>
      <c r="E49" s="4" t="s">
        <v>160</v>
      </c>
      <c r="F49" s="4" t="s">
        <v>166</v>
      </c>
      <c r="G49" s="4" t="s">
        <v>194</v>
      </c>
      <c r="H49" s="4"/>
      <c r="I49" s="4">
        <v>51</v>
      </c>
      <c r="J49" s="4">
        <v>4.9000000000000004</v>
      </c>
      <c r="K49" s="4">
        <v>29.8</v>
      </c>
      <c r="L49" s="14" t="s">
        <v>289</v>
      </c>
      <c r="M49" s="4" t="s">
        <v>359</v>
      </c>
      <c r="N49" s="7">
        <v>450000000</v>
      </c>
      <c r="O49" s="4"/>
      <c r="P49" s="7">
        <v>250000000000</v>
      </c>
      <c r="Q49" s="11">
        <v>4.3979400086720375</v>
      </c>
      <c r="R49" s="14" t="s">
        <v>289</v>
      </c>
      <c r="S49" s="4">
        <v>23.78</v>
      </c>
      <c r="T49" s="26" t="s">
        <v>383</v>
      </c>
      <c r="U49" s="14" t="s">
        <v>289</v>
      </c>
      <c r="V49" s="4" t="s">
        <v>10</v>
      </c>
      <c r="W49" s="15"/>
    </row>
    <row r="50" spans="1:247" s="1" customFormat="1" ht="15.6" x14ac:dyDescent="0.3">
      <c r="A50" s="5" t="s">
        <v>48</v>
      </c>
      <c r="B50" s="4" t="s">
        <v>48</v>
      </c>
      <c r="C50" s="4" t="s">
        <v>49</v>
      </c>
      <c r="D50" s="4" t="s">
        <v>50</v>
      </c>
      <c r="E50" s="4" t="s">
        <v>160</v>
      </c>
      <c r="F50" s="4" t="s">
        <v>167</v>
      </c>
      <c r="G50" s="4" t="s">
        <v>174</v>
      </c>
      <c r="H50" s="4"/>
      <c r="I50" s="4">
        <v>10</v>
      </c>
      <c r="J50" s="4">
        <v>4.3</v>
      </c>
      <c r="K50" s="4">
        <v>1125</v>
      </c>
      <c r="L50" s="14" t="s">
        <v>283</v>
      </c>
      <c r="M50" s="4" t="s">
        <v>359</v>
      </c>
      <c r="N50" s="7">
        <v>9500000000</v>
      </c>
      <c r="O50" s="4">
        <v>600</v>
      </c>
      <c r="P50" s="7">
        <v>5700000000000</v>
      </c>
      <c r="Q50" s="11">
        <v>5.7558748556724915</v>
      </c>
      <c r="R50" s="14" t="s">
        <v>283</v>
      </c>
      <c r="S50" s="6">
        <v>32</v>
      </c>
      <c r="T50" s="25" t="s">
        <v>381</v>
      </c>
      <c r="U50" s="14" t="s">
        <v>283</v>
      </c>
      <c r="V50" s="4" t="s">
        <v>10</v>
      </c>
      <c r="W50" s="2"/>
    </row>
    <row r="51" spans="1:247" s="1" customFormat="1" ht="15.6" x14ac:dyDescent="0.3">
      <c r="A51" s="5" t="s">
        <v>137</v>
      </c>
      <c r="B51" s="4" t="s">
        <v>137</v>
      </c>
      <c r="C51" s="4" t="s">
        <v>39</v>
      </c>
      <c r="D51" s="4" t="s">
        <v>138</v>
      </c>
      <c r="E51" s="4" t="s">
        <v>160</v>
      </c>
      <c r="F51" s="4" t="s">
        <v>166</v>
      </c>
      <c r="G51" s="4" t="s">
        <v>173</v>
      </c>
      <c r="H51" s="4"/>
      <c r="I51" s="4">
        <v>12</v>
      </c>
      <c r="J51" s="4">
        <v>6.5</v>
      </c>
      <c r="K51" s="4">
        <v>64</v>
      </c>
      <c r="L51" s="14" t="s">
        <v>304</v>
      </c>
      <c r="M51" s="4" t="s">
        <v>356</v>
      </c>
      <c r="N51" s="7">
        <v>100000000</v>
      </c>
      <c r="O51" s="4">
        <v>1000</v>
      </c>
      <c r="P51" s="10">
        <v>100000000000</v>
      </c>
      <c r="Q51" s="11">
        <v>4</v>
      </c>
      <c r="R51" s="14" t="s">
        <v>304</v>
      </c>
      <c r="S51" s="6"/>
      <c r="T51" s="25" t="s">
        <v>188</v>
      </c>
      <c r="U51" s="4"/>
      <c r="V51" s="4" t="s">
        <v>9</v>
      </c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  <c r="ID51" s="2"/>
      <c r="IE51" s="2"/>
      <c r="IF51" s="2"/>
      <c r="IG51" s="2"/>
      <c r="IH51" s="2"/>
      <c r="II51" s="2"/>
      <c r="IJ51" s="2"/>
      <c r="IK51" s="2"/>
      <c r="IL51" s="2"/>
      <c r="IM51" s="2"/>
    </row>
    <row r="52" spans="1:247" s="1" customFormat="1" ht="28.8" x14ac:dyDescent="0.3">
      <c r="A52" s="5" t="s">
        <v>75</v>
      </c>
      <c r="B52" s="4" t="s">
        <v>75</v>
      </c>
      <c r="C52" s="4" t="s">
        <v>76</v>
      </c>
      <c r="D52" s="4" t="s">
        <v>77</v>
      </c>
      <c r="E52" s="4" t="s">
        <v>357</v>
      </c>
      <c r="F52" s="4" t="s">
        <v>166</v>
      </c>
      <c r="G52" s="4"/>
      <c r="H52" s="4"/>
      <c r="I52" s="4">
        <v>104</v>
      </c>
      <c r="J52" s="4">
        <v>0.5</v>
      </c>
      <c r="K52" s="4">
        <v>182.6</v>
      </c>
      <c r="L52" s="14" t="s">
        <v>353</v>
      </c>
      <c r="M52" s="4" t="s">
        <v>359</v>
      </c>
      <c r="N52" s="7">
        <v>4000000</v>
      </c>
      <c r="O52" s="4">
        <v>1000</v>
      </c>
      <c r="P52" s="7">
        <v>4000000000</v>
      </c>
      <c r="Q52" s="11">
        <v>2.6020599913279625</v>
      </c>
      <c r="R52" s="14" t="s">
        <v>327</v>
      </c>
      <c r="S52" s="4">
        <v>5.7029999999999994</v>
      </c>
      <c r="T52" s="26" t="s">
        <v>380</v>
      </c>
      <c r="U52" s="14" t="s">
        <v>344</v>
      </c>
      <c r="V52" s="4" t="s">
        <v>9</v>
      </c>
      <c r="W52" s="2"/>
    </row>
    <row r="53" spans="1:247" s="1" customFormat="1" ht="15.6" x14ac:dyDescent="0.3">
      <c r="A53" s="5" t="s">
        <v>25</v>
      </c>
      <c r="B53" s="4" t="s">
        <v>25</v>
      </c>
      <c r="C53" s="4" t="s">
        <v>26</v>
      </c>
      <c r="D53" s="4" t="s">
        <v>27</v>
      </c>
      <c r="E53" s="4" t="s">
        <v>160</v>
      </c>
      <c r="F53" s="4" t="s">
        <v>166</v>
      </c>
      <c r="G53" s="4" t="s">
        <v>174</v>
      </c>
      <c r="H53" s="4"/>
      <c r="I53" s="4">
        <v>59</v>
      </c>
      <c r="J53" s="4">
        <v>5.7</v>
      </c>
      <c r="K53" s="4">
        <v>30.2</v>
      </c>
      <c r="L53" s="14" t="s">
        <v>281</v>
      </c>
      <c r="M53" s="4" t="s">
        <v>359</v>
      </c>
      <c r="N53" s="4"/>
      <c r="O53" s="4"/>
      <c r="P53" s="7">
        <v>2000000000000</v>
      </c>
      <c r="Q53" s="11">
        <v>5.3010299956639813</v>
      </c>
      <c r="R53" s="14" t="s">
        <v>281</v>
      </c>
      <c r="S53" s="6">
        <v>35</v>
      </c>
      <c r="T53" s="25" t="s">
        <v>361</v>
      </c>
      <c r="U53" s="14" t="s">
        <v>281</v>
      </c>
      <c r="V53" s="4" t="s">
        <v>9</v>
      </c>
      <c r="W53" s="2"/>
    </row>
    <row r="54" spans="1:247" s="1" customFormat="1" ht="28.8" x14ac:dyDescent="0.3">
      <c r="A54" s="5" t="s">
        <v>69</v>
      </c>
      <c r="B54" s="4" t="s">
        <v>70</v>
      </c>
      <c r="C54" s="4" t="s">
        <v>71</v>
      </c>
      <c r="D54" s="4" t="s">
        <v>72</v>
      </c>
      <c r="E54" s="4" t="s">
        <v>357</v>
      </c>
      <c r="F54" s="4" t="s">
        <v>166</v>
      </c>
      <c r="G54" s="4" t="s">
        <v>172</v>
      </c>
      <c r="H54" s="4" t="s">
        <v>171</v>
      </c>
      <c r="I54" s="4">
        <v>27</v>
      </c>
      <c r="J54" s="4">
        <v>5.2</v>
      </c>
      <c r="K54" s="4">
        <v>363</v>
      </c>
      <c r="L54" s="14" t="s">
        <v>295</v>
      </c>
      <c r="M54" s="4" t="s">
        <v>359</v>
      </c>
      <c r="N54" s="7">
        <v>52000000</v>
      </c>
      <c r="O54" s="4">
        <v>700</v>
      </c>
      <c r="P54" s="7">
        <v>36000000000</v>
      </c>
      <c r="Q54" s="11">
        <v>3.5563025007672877</v>
      </c>
      <c r="R54" s="14" t="s">
        <v>324</v>
      </c>
      <c r="S54" s="4">
        <v>10.399999999999999</v>
      </c>
      <c r="T54" s="25" t="s">
        <v>382</v>
      </c>
      <c r="U54" s="14" t="s">
        <v>341</v>
      </c>
      <c r="V54" s="4" t="s">
        <v>10</v>
      </c>
      <c r="W54" s="2"/>
    </row>
    <row r="55" spans="1:247" s="1" customFormat="1" ht="15.6" x14ac:dyDescent="0.3">
      <c r="A55" s="5" t="s">
        <v>73</v>
      </c>
      <c r="B55" s="4" t="s">
        <v>70</v>
      </c>
      <c r="C55" s="4" t="s">
        <v>71</v>
      </c>
      <c r="D55" s="4" t="s">
        <v>74</v>
      </c>
      <c r="E55" s="4" t="s">
        <v>160</v>
      </c>
      <c r="F55" s="4" t="s">
        <v>166</v>
      </c>
      <c r="G55" s="4" t="s">
        <v>172</v>
      </c>
      <c r="H55" s="4"/>
      <c r="I55" s="4">
        <v>20</v>
      </c>
      <c r="J55" s="4">
        <v>3.6</v>
      </c>
      <c r="K55" s="4">
        <v>376</v>
      </c>
      <c r="L55" s="14" t="s">
        <v>295</v>
      </c>
      <c r="M55" s="4" t="s">
        <v>359</v>
      </c>
      <c r="N55" s="7">
        <v>56000000</v>
      </c>
      <c r="O55" s="4">
        <v>700</v>
      </c>
      <c r="P55" s="7">
        <v>39000000000</v>
      </c>
      <c r="Q55" s="11">
        <v>3.5910646070264995</v>
      </c>
      <c r="R55" s="14" t="s">
        <v>324</v>
      </c>
      <c r="S55" s="4">
        <v>10.600000000000001</v>
      </c>
      <c r="T55" s="25" t="s">
        <v>382</v>
      </c>
      <c r="U55" s="14" t="s">
        <v>341</v>
      </c>
      <c r="V55" s="4" t="s">
        <v>10</v>
      </c>
      <c r="W55" s="2"/>
    </row>
    <row r="56" spans="1:247" s="1" customFormat="1" ht="28.8" x14ac:dyDescent="0.3">
      <c r="A56" s="5" t="s">
        <v>34</v>
      </c>
      <c r="B56" s="4" t="s">
        <v>34</v>
      </c>
      <c r="C56" s="4" t="s">
        <v>35</v>
      </c>
      <c r="D56" s="4" t="s">
        <v>36</v>
      </c>
      <c r="E56" s="4" t="s">
        <v>358</v>
      </c>
      <c r="F56" s="4" t="s">
        <v>167</v>
      </c>
      <c r="G56" s="4" t="s">
        <v>169</v>
      </c>
      <c r="H56" s="4" t="s">
        <v>195</v>
      </c>
      <c r="I56" s="4">
        <v>7</v>
      </c>
      <c r="J56" s="4">
        <v>44</v>
      </c>
      <c r="K56" s="4">
        <v>422</v>
      </c>
      <c r="L56" s="14" t="s">
        <v>313</v>
      </c>
      <c r="M56" s="4" t="s">
        <v>359</v>
      </c>
      <c r="N56" s="7">
        <v>11000000000</v>
      </c>
      <c r="O56" s="4">
        <v>636</v>
      </c>
      <c r="P56" s="7">
        <v>6996000000000</v>
      </c>
      <c r="Q56" s="11">
        <v>5.8448498008066387</v>
      </c>
      <c r="R56" s="14" t="s">
        <v>331</v>
      </c>
      <c r="S56" s="6">
        <v>43</v>
      </c>
      <c r="T56" s="25" t="s">
        <v>361</v>
      </c>
      <c r="U56" s="14" t="s">
        <v>385</v>
      </c>
      <c r="V56" s="4" t="s">
        <v>10</v>
      </c>
      <c r="W56" s="2"/>
    </row>
    <row r="57" spans="1:247" s="1" customFormat="1" ht="57.6" x14ac:dyDescent="0.3">
      <c r="A57" s="5" t="s">
        <v>97</v>
      </c>
      <c r="B57" s="4" t="s">
        <v>97</v>
      </c>
      <c r="C57" s="4" t="s">
        <v>76</v>
      </c>
      <c r="D57" s="4" t="s">
        <v>98</v>
      </c>
      <c r="E57" s="4" t="s">
        <v>160</v>
      </c>
      <c r="F57" s="4" t="s">
        <v>196</v>
      </c>
      <c r="G57" s="4" t="s">
        <v>174</v>
      </c>
      <c r="H57" s="4"/>
      <c r="I57" s="4">
        <v>108</v>
      </c>
      <c r="J57" s="4">
        <v>9.6</v>
      </c>
      <c r="K57" s="4">
        <v>228.4</v>
      </c>
      <c r="L57" s="14" t="s">
        <v>280</v>
      </c>
      <c r="M57" s="4" t="s">
        <v>359</v>
      </c>
      <c r="N57" s="10">
        <v>9000000000</v>
      </c>
      <c r="O57" s="9">
        <v>550</v>
      </c>
      <c r="P57" s="10">
        <v>4950000000000</v>
      </c>
      <c r="Q57" s="11">
        <v>5.6946051989335693</v>
      </c>
      <c r="R57" s="14" t="s">
        <v>318</v>
      </c>
      <c r="S57" s="4">
        <v>37</v>
      </c>
      <c r="T57" s="25" t="s">
        <v>361</v>
      </c>
      <c r="U57" s="14" t="s">
        <v>336</v>
      </c>
      <c r="V57" s="4" t="s">
        <v>10</v>
      </c>
      <c r="W57" s="2"/>
    </row>
    <row r="58" spans="1:247" s="1" customFormat="1" ht="15.6" x14ac:dyDescent="0.3">
      <c r="A58" s="5" t="s">
        <v>81</v>
      </c>
      <c r="B58" s="4" t="s">
        <v>81</v>
      </c>
      <c r="C58" s="4" t="s">
        <v>30</v>
      </c>
      <c r="D58" s="4" t="s">
        <v>82</v>
      </c>
      <c r="E58" s="4" t="s">
        <v>159</v>
      </c>
      <c r="F58" s="4" t="s">
        <v>166</v>
      </c>
      <c r="G58" s="4" t="s">
        <v>169</v>
      </c>
      <c r="H58" s="4" t="s">
        <v>197</v>
      </c>
      <c r="I58" s="4">
        <v>22</v>
      </c>
      <c r="J58" s="4">
        <v>7.9</v>
      </c>
      <c r="K58" s="4">
        <v>20.6</v>
      </c>
      <c r="L58" s="14" t="s">
        <v>308</v>
      </c>
      <c r="M58" s="4" t="s">
        <v>359</v>
      </c>
      <c r="N58" s="7">
        <v>42000000</v>
      </c>
      <c r="O58" s="4">
        <v>980</v>
      </c>
      <c r="P58" s="7">
        <v>41100000000</v>
      </c>
      <c r="Q58" s="11">
        <v>3.6138418218760684</v>
      </c>
      <c r="R58" s="14" t="s">
        <v>328</v>
      </c>
      <c r="S58" s="6">
        <v>18</v>
      </c>
      <c r="T58" s="25" t="s">
        <v>384</v>
      </c>
      <c r="U58" s="14" t="s">
        <v>346</v>
      </c>
      <c r="V58" s="4" t="s">
        <v>10</v>
      </c>
      <c r="W58" s="2"/>
    </row>
    <row r="59" spans="1:247" x14ac:dyDescent="0.3">
      <c r="T59" s="25"/>
    </row>
    <row r="60" spans="1:247" x14ac:dyDescent="0.3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25"/>
      <c r="U60" s="18"/>
      <c r="V60" s="18"/>
    </row>
    <row r="61" spans="1:247" x14ac:dyDescent="0.3">
      <c r="A61" s="18" t="s">
        <v>354</v>
      </c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25"/>
      <c r="U61" s="18"/>
      <c r="V61" s="18"/>
    </row>
    <row r="62" spans="1:247" x14ac:dyDescent="0.3">
      <c r="A62" s="21" t="s">
        <v>200</v>
      </c>
      <c r="I62" s="19"/>
      <c r="T62" s="25"/>
    </row>
    <row r="63" spans="1:247" x14ac:dyDescent="0.3">
      <c r="A63" s="21" t="s">
        <v>201</v>
      </c>
      <c r="I63" s="19"/>
    </row>
    <row r="64" spans="1:247" x14ac:dyDescent="0.3">
      <c r="A64" s="21" t="s">
        <v>202</v>
      </c>
      <c r="I64" s="19"/>
    </row>
    <row r="65" spans="1:9" x14ac:dyDescent="0.3">
      <c r="A65" s="21" t="s">
        <v>203</v>
      </c>
      <c r="I65" s="19"/>
    </row>
    <row r="66" spans="1:9" x14ac:dyDescent="0.3">
      <c r="A66" s="21" t="s">
        <v>204</v>
      </c>
      <c r="I66" s="19"/>
    </row>
    <row r="67" spans="1:9" x14ac:dyDescent="0.3">
      <c r="A67" s="21" t="s">
        <v>205</v>
      </c>
      <c r="I67" s="19"/>
    </row>
    <row r="68" spans="1:9" x14ac:dyDescent="0.3">
      <c r="A68" s="21" t="s">
        <v>206</v>
      </c>
      <c r="I68" s="19"/>
    </row>
    <row r="69" spans="1:9" x14ac:dyDescent="0.3">
      <c r="A69" s="21" t="s">
        <v>207</v>
      </c>
      <c r="I69" s="19"/>
    </row>
    <row r="70" spans="1:9" ht="20.25" customHeight="1" x14ac:dyDescent="0.3">
      <c r="A70" s="21" t="s">
        <v>208</v>
      </c>
      <c r="I70" s="19"/>
    </row>
    <row r="71" spans="1:9" ht="20.25" customHeight="1" x14ac:dyDescent="0.3">
      <c r="A71" s="21" t="s">
        <v>209</v>
      </c>
      <c r="I71" s="19"/>
    </row>
    <row r="72" spans="1:9" ht="20.25" customHeight="1" x14ac:dyDescent="0.3">
      <c r="A72" s="21" t="s">
        <v>210</v>
      </c>
      <c r="I72" s="19"/>
    </row>
    <row r="73" spans="1:9" x14ac:dyDescent="0.3">
      <c r="A73" s="21" t="s">
        <v>211</v>
      </c>
      <c r="I73" s="19"/>
    </row>
    <row r="74" spans="1:9" x14ac:dyDescent="0.3">
      <c r="A74" s="21" t="s">
        <v>389</v>
      </c>
      <c r="I74" s="19"/>
    </row>
    <row r="75" spans="1:9" x14ac:dyDescent="0.3">
      <c r="A75" s="21" t="s">
        <v>212</v>
      </c>
      <c r="I75" s="19"/>
    </row>
    <row r="76" spans="1:9" x14ac:dyDescent="0.3">
      <c r="A76" s="21" t="s">
        <v>213</v>
      </c>
      <c r="I76" s="19"/>
    </row>
    <row r="77" spans="1:9" x14ac:dyDescent="0.3">
      <c r="A77" s="21" t="s">
        <v>214</v>
      </c>
      <c r="I77" s="19"/>
    </row>
    <row r="78" spans="1:9" x14ac:dyDescent="0.3">
      <c r="A78" s="21" t="s">
        <v>215</v>
      </c>
      <c r="I78" s="19"/>
    </row>
    <row r="79" spans="1:9" x14ac:dyDescent="0.3">
      <c r="A79" s="21" t="s">
        <v>216</v>
      </c>
      <c r="I79" s="19"/>
    </row>
    <row r="80" spans="1:9" x14ac:dyDescent="0.3">
      <c r="A80" s="21" t="s">
        <v>217</v>
      </c>
      <c r="I80" s="19"/>
    </row>
    <row r="81" spans="1:9" x14ac:dyDescent="0.3">
      <c r="A81" s="21" t="s">
        <v>218</v>
      </c>
      <c r="I81" s="19"/>
    </row>
    <row r="82" spans="1:9" x14ac:dyDescent="0.3">
      <c r="A82" s="21" t="s">
        <v>219</v>
      </c>
      <c r="I82" s="19"/>
    </row>
    <row r="83" spans="1:9" x14ac:dyDescent="0.3">
      <c r="A83" s="21" t="s">
        <v>220</v>
      </c>
      <c r="I83" s="19"/>
    </row>
    <row r="84" spans="1:9" x14ac:dyDescent="0.3">
      <c r="A84" s="21" t="s">
        <v>221</v>
      </c>
      <c r="I84" s="19"/>
    </row>
    <row r="85" spans="1:9" x14ac:dyDescent="0.3">
      <c r="A85" s="21" t="s">
        <v>222</v>
      </c>
      <c r="I85" s="19"/>
    </row>
    <row r="86" spans="1:9" x14ac:dyDescent="0.3">
      <c r="A86" s="21" t="s">
        <v>223</v>
      </c>
      <c r="I86" s="19"/>
    </row>
    <row r="87" spans="1:9" x14ac:dyDescent="0.3">
      <c r="A87" s="21" t="s">
        <v>224</v>
      </c>
    </row>
    <row r="88" spans="1:9" x14ac:dyDescent="0.3">
      <c r="A88" s="21" t="s">
        <v>225</v>
      </c>
    </row>
    <row r="89" spans="1:9" x14ac:dyDescent="0.3">
      <c r="A89" s="21" t="s">
        <v>226</v>
      </c>
    </row>
    <row r="90" spans="1:9" x14ac:dyDescent="0.3">
      <c r="A90" s="21" t="s">
        <v>227</v>
      </c>
    </row>
    <row r="91" spans="1:9" x14ac:dyDescent="0.3">
      <c r="A91" s="21" t="s">
        <v>228</v>
      </c>
    </row>
    <row r="92" spans="1:9" x14ac:dyDescent="0.3">
      <c r="A92" s="21" t="s">
        <v>229</v>
      </c>
    </row>
    <row r="93" spans="1:9" x14ac:dyDescent="0.3">
      <c r="A93" s="21" t="s">
        <v>230</v>
      </c>
    </row>
    <row r="94" spans="1:9" x14ac:dyDescent="0.3">
      <c r="A94" s="21" t="s">
        <v>231</v>
      </c>
    </row>
    <row r="95" spans="1:9" x14ac:dyDescent="0.3">
      <c r="A95" s="21" t="s">
        <v>352</v>
      </c>
    </row>
    <row r="96" spans="1:9" x14ac:dyDescent="0.3">
      <c r="A96" s="21" t="s">
        <v>232</v>
      </c>
    </row>
    <row r="97" spans="1:1" x14ac:dyDescent="0.3">
      <c r="A97" s="21" t="s">
        <v>233</v>
      </c>
    </row>
    <row r="98" spans="1:1" x14ac:dyDescent="0.3">
      <c r="A98" s="21" t="s">
        <v>234</v>
      </c>
    </row>
    <row r="99" spans="1:1" x14ac:dyDescent="0.3">
      <c r="A99" s="21" t="s">
        <v>235</v>
      </c>
    </row>
    <row r="100" spans="1:1" x14ac:dyDescent="0.3">
      <c r="A100" s="21" t="s">
        <v>236</v>
      </c>
    </row>
    <row r="101" spans="1:1" x14ac:dyDescent="0.3">
      <c r="A101" s="21" t="s">
        <v>237</v>
      </c>
    </row>
    <row r="102" spans="1:1" x14ac:dyDescent="0.3">
      <c r="A102" s="21" t="s">
        <v>238</v>
      </c>
    </row>
    <row r="103" spans="1:1" x14ac:dyDescent="0.3">
      <c r="A103" s="21" t="s">
        <v>239</v>
      </c>
    </row>
    <row r="104" spans="1:1" x14ac:dyDescent="0.3">
      <c r="A104" s="21" t="s">
        <v>240</v>
      </c>
    </row>
    <row r="105" spans="1:1" x14ac:dyDescent="0.3">
      <c r="A105" s="21" t="s">
        <v>241</v>
      </c>
    </row>
    <row r="106" spans="1:1" x14ac:dyDescent="0.3">
      <c r="A106" s="21" t="s">
        <v>242</v>
      </c>
    </row>
    <row r="107" spans="1:1" x14ac:dyDescent="0.3">
      <c r="A107" s="21" t="s">
        <v>243</v>
      </c>
    </row>
    <row r="108" spans="1:1" x14ac:dyDescent="0.3">
      <c r="A108" s="21" t="s">
        <v>244</v>
      </c>
    </row>
    <row r="109" spans="1:1" x14ac:dyDescent="0.3">
      <c r="A109" s="21" t="s">
        <v>245</v>
      </c>
    </row>
    <row r="110" spans="1:1" x14ac:dyDescent="0.3">
      <c r="A110" s="21" t="s">
        <v>246</v>
      </c>
    </row>
    <row r="111" spans="1:1" x14ac:dyDescent="0.3">
      <c r="A111" s="21" t="s">
        <v>247</v>
      </c>
    </row>
    <row r="112" spans="1:1" x14ac:dyDescent="0.3">
      <c r="A112" s="21" t="s">
        <v>248</v>
      </c>
    </row>
    <row r="113" spans="1:1" x14ac:dyDescent="0.3">
      <c r="A113" s="21" t="s">
        <v>249</v>
      </c>
    </row>
    <row r="114" spans="1:1" x14ac:dyDescent="0.3">
      <c r="A114" s="21" t="s">
        <v>250</v>
      </c>
    </row>
    <row r="115" spans="1:1" x14ac:dyDescent="0.3">
      <c r="A115" s="21" t="s">
        <v>251</v>
      </c>
    </row>
    <row r="116" spans="1:1" x14ac:dyDescent="0.3">
      <c r="A116" s="21" t="s">
        <v>252</v>
      </c>
    </row>
    <row r="117" spans="1:1" x14ac:dyDescent="0.3">
      <c r="A117" s="21" t="s">
        <v>253</v>
      </c>
    </row>
    <row r="118" spans="1:1" x14ac:dyDescent="0.3">
      <c r="A118" s="21" t="s">
        <v>254</v>
      </c>
    </row>
    <row r="119" spans="1:1" x14ac:dyDescent="0.3">
      <c r="A119" s="21" t="s">
        <v>255</v>
      </c>
    </row>
    <row r="120" spans="1:1" x14ac:dyDescent="0.3">
      <c r="A120" s="21" t="s">
        <v>256</v>
      </c>
    </row>
    <row r="121" spans="1:1" x14ac:dyDescent="0.3">
      <c r="A121" s="21" t="s">
        <v>257</v>
      </c>
    </row>
    <row r="122" spans="1:1" x14ac:dyDescent="0.3">
      <c r="A122" s="21" t="s">
        <v>258</v>
      </c>
    </row>
    <row r="123" spans="1:1" x14ac:dyDescent="0.3">
      <c r="A123" s="21" t="s">
        <v>259</v>
      </c>
    </row>
    <row r="124" spans="1:1" x14ac:dyDescent="0.3">
      <c r="A124" s="21" t="s">
        <v>260</v>
      </c>
    </row>
    <row r="125" spans="1:1" x14ac:dyDescent="0.3">
      <c r="A125" s="21" t="s">
        <v>261</v>
      </c>
    </row>
    <row r="126" spans="1:1" x14ac:dyDescent="0.3">
      <c r="A126" s="21" t="s">
        <v>262</v>
      </c>
    </row>
    <row r="127" spans="1:1" x14ac:dyDescent="0.3">
      <c r="A127" s="21" t="s">
        <v>263</v>
      </c>
    </row>
    <row r="128" spans="1:1" x14ac:dyDescent="0.3">
      <c r="A128" s="21" t="s">
        <v>264</v>
      </c>
    </row>
    <row r="129" spans="1:1" x14ac:dyDescent="0.3">
      <c r="A129" s="21" t="s">
        <v>265</v>
      </c>
    </row>
    <row r="130" spans="1:1" x14ac:dyDescent="0.3">
      <c r="A130" s="21" t="s">
        <v>266</v>
      </c>
    </row>
    <row r="131" spans="1:1" x14ac:dyDescent="0.3">
      <c r="A131" s="21" t="s">
        <v>386</v>
      </c>
    </row>
    <row r="132" spans="1:1" x14ac:dyDescent="0.3">
      <c r="A132" s="21" t="s">
        <v>267</v>
      </c>
    </row>
    <row r="133" spans="1:1" x14ac:dyDescent="0.3">
      <c r="A133" s="21" t="s">
        <v>268</v>
      </c>
    </row>
    <row r="134" spans="1:1" x14ac:dyDescent="0.3">
      <c r="A134" s="21" t="s">
        <v>269</v>
      </c>
    </row>
    <row r="135" spans="1:1" x14ac:dyDescent="0.3">
      <c r="A135" s="21" t="s">
        <v>270</v>
      </c>
    </row>
    <row r="136" spans="1:1" x14ac:dyDescent="0.3">
      <c r="A136" s="23" t="s">
        <v>351</v>
      </c>
    </row>
    <row r="137" spans="1:1" x14ac:dyDescent="0.3">
      <c r="A137" s="21" t="s">
        <v>271</v>
      </c>
    </row>
    <row r="138" spans="1:1" x14ac:dyDescent="0.3">
      <c r="A138" s="21" t="s">
        <v>272</v>
      </c>
    </row>
    <row r="139" spans="1:1" x14ac:dyDescent="0.3">
      <c r="A139" s="21" t="s">
        <v>273</v>
      </c>
    </row>
    <row r="140" spans="1:1" x14ac:dyDescent="0.3">
      <c r="A140" s="21" t="s">
        <v>274</v>
      </c>
    </row>
    <row r="141" spans="1:1" x14ac:dyDescent="0.3">
      <c r="A141" s="21" t="s">
        <v>275</v>
      </c>
    </row>
    <row r="142" spans="1:1" x14ac:dyDescent="0.3">
      <c r="A142" s="21" t="s">
        <v>276</v>
      </c>
    </row>
    <row r="143" spans="1:1" x14ac:dyDescent="0.3">
      <c r="A143" s="21" t="s">
        <v>277</v>
      </c>
    </row>
    <row r="144" spans="1:1" x14ac:dyDescent="0.3">
      <c r="A144" s="21" t="s">
        <v>278</v>
      </c>
    </row>
  </sheetData>
  <sortState ref="A2:X142">
    <sortCondition ref="A2:A142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Table1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Anonyme</dc:creator>
  <cp:lastModifiedBy>Julia Eychenne</cp:lastModifiedBy>
  <dcterms:created xsi:type="dcterms:W3CDTF">2020-08-11T12:19:02Z</dcterms:created>
  <dcterms:modified xsi:type="dcterms:W3CDTF">2022-07-15T14:23:50Z</dcterms:modified>
</cp:coreProperties>
</file>